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F248280D-8E30-4112-88BD-74C5D246E8B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Triaaza_2020_12m" sheetId="1" r:id="rId1"/>
    <sheet name="Metadati" sheetId="2" r:id="rId2"/>
  </sheets>
  <definedNames>
    <definedName name="_xlnm._FilterDatabase" localSheetId="0" hidden="1">Triaaza_2020_12m!$A$6:$W$28</definedName>
    <definedName name="ML_dzemdiibas_UD" localSheetId="1">#REF!</definedName>
    <definedName name="ML_dzemdiibas_UD">#REF!</definedName>
    <definedName name="_xlnm.Print_Area" localSheetId="0">Triaaza_2020_12m!$A$1:$W$46</definedName>
    <definedName name="_xlnm.Print_Titles" localSheetId="0">Triaaza_2020_12m!$5:$7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J9" i="1"/>
  <c r="K9" i="1"/>
  <c r="L9" i="1"/>
  <c r="M9" i="1"/>
  <c r="J29" i="1" l="1"/>
  <c r="K29" i="1"/>
  <c r="L29" i="1"/>
  <c r="M29" i="1"/>
  <c r="I32" i="1"/>
  <c r="I30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2" i="1"/>
  <c r="I11" i="1"/>
  <c r="I10" i="1"/>
  <c r="M31" i="1"/>
  <c r="L31" i="1"/>
  <c r="K31" i="1"/>
  <c r="J31" i="1"/>
  <c r="H31" i="1"/>
  <c r="G31" i="1"/>
  <c r="F31" i="1"/>
  <c r="E31" i="1"/>
  <c r="D31" i="1"/>
  <c r="H29" i="1"/>
  <c r="G29" i="1"/>
  <c r="F29" i="1"/>
  <c r="E29" i="1"/>
  <c r="D29" i="1"/>
  <c r="D21" i="1"/>
  <c r="M21" i="1"/>
  <c r="L21" i="1"/>
  <c r="K21" i="1"/>
  <c r="J21" i="1"/>
  <c r="H21" i="1"/>
  <c r="G21" i="1"/>
  <c r="F21" i="1"/>
  <c r="E21" i="1"/>
  <c r="D13" i="1"/>
  <c r="M13" i="1"/>
  <c r="L13" i="1"/>
  <c r="K13" i="1"/>
  <c r="J13" i="1"/>
  <c r="H13" i="1"/>
  <c r="G13" i="1"/>
  <c r="F13" i="1"/>
  <c r="E13" i="1"/>
  <c r="M8" i="1" l="1"/>
  <c r="L8" i="1"/>
  <c r="K8" i="1"/>
  <c r="J8" i="1"/>
  <c r="C24" i="1"/>
  <c r="S24" i="1" s="1"/>
  <c r="C17" i="1"/>
  <c r="S17" i="1" s="1"/>
  <c r="C26" i="1"/>
  <c r="S26" i="1" s="1"/>
  <c r="C15" i="1"/>
  <c r="S15" i="1" s="1"/>
  <c r="C18" i="1"/>
  <c r="S18" i="1" s="1"/>
  <c r="C27" i="1"/>
  <c r="S27" i="1" s="1"/>
  <c r="C23" i="1"/>
  <c r="S23" i="1" s="1"/>
  <c r="C25" i="1"/>
  <c r="S25" i="1" s="1"/>
  <c r="C10" i="1"/>
  <c r="S10" i="1" s="1"/>
  <c r="C19" i="1"/>
  <c r="S19" i="1" s="1"/>
  <c r="C28" i="1"/>
  <c r="S28" i="1" s="1"/>
  <c r="C11" i="1"/>
  <c r="S11" i="1" s="1"/>
  <c r="C20" i="1"/>
  <c r="S20" i="1" s="1"/>
  <c r="C30" i="1"/>
  <c r="S30" i="1" s="1"/>
  <c r="C14" i="1"/>
  <c r="S14" i="1" s="1"/>
  <c r="C16" i="1"/>
  <c r="S16" i="1" s="1"/>
  <c r="C12" i="1"/>
  <c r="S12" i="1" s="1"/>
  <c r="C22" i="1"/>
  <c r="S22" i="1" s="1"/>
  <c r="C32" i="1"/>
  <c r="S32" i="1" s="1"/>
  <c r="I21" i="1"/>
  <c r="I13" i="1"/>
  <c r="I31" i="1"/>
  <c r="I29" i="1"/>
  <c r="C21" i="1" l="1"/>
  <c r="S21" i="1" s="1"/>
  <c r="W16" i="1"/>
  <c r="O16" i="1"/>
  <c r="V16" i="1"/>
  <c r="N16" i="1"/>
  <c r="U16" i="1"/>
  <c r="P16" i="1"/>
  <c r="T16" i="1"/>
  <c r="R16" i="1"/>
  <c r="Q16" i="1"/>
  <c r="Q11" i="1"/>
  <c r="P11" i="1"/>
  <c r="W11" i="1"/>
  <c r="O11" i="1"/>
  <c r="T11" i="1"/>
  <c r="R11" i="1"/>
  <c r="V11" i="1"/>
  <c r="N11" i="1"/>
  <c r="U11" i="1"/>
  <c r="U25" i="1"/>
  <c r="T25" i="1"/>
  <c r="W25" i="1"/>
  <c r="R25" i="1"/>
  <c r="O25" i="1"/>
  <c r="Q25" i="1"/>
  <c r="P25" i="1"/>
  <c r="V25" i="1"/>
  <c r="N25" i="1"/>
  <c r="Q15" i="1"/>
  <c r="P15" i="1"/>
  <c r="T15" i="1"/>
  <c r="W15" i="1"/>
  <c r="O15" i="1"/>
  <c r="V15" i="1"/>
  <c r="N15" i="1"/>
  <c r="U15" i="1"/>
  <c r="R15" i="1"/>
  <c r="R14" i="1"/>
  <c r="Q14" i="1"/>
  <c r="V14" i="1"/>
  <c r="P14" i="1"/>
  <c r="U14" i="1"/>
  <c r="T14" i="1"/>
  <c r="W14" i="1"/>
  <c r="O14" i="1"/>
  <c r="N14" i="1"/>
  <c r="R26" i="1"/>
  <c r="N26" i="1"/>
  <c r="Q26" i="1"/>
  <c r="P26" i="1"/>
  <c r="V26" i="1"/>
  <c r="W26" i="1"/>
  <c r="O26" i="1"/>
  <c r="U26" i="1"/>
  <c r="T26" i="1"/>
  <c r="W32" i="1"/>
  <c r="O32" i="1"/>
  <c r="V32" i="1"/>
  <c r="N32" i="1"/>
  <c r="Q32" i="1"/>
  <c r="U32" i="1"/>
  <c r="T32" i="1"/>
  <c r="R32" i="1"/>
  <c r="P32" i="1"/>
  <c r="C13" i="1"/>
  <c r="S13" i="1" s="1"/>
  <c r="Q23" i="1"/>
  <c r="P23" i="1"/>
  <c r="W23" i="1"/>
  <c r="O23" i="1"/>
  <c r="V23" i="1"/>
  <c r="N23" i="1"/>
  <c r="T23" i="1"/>
  <c r="U23" i="1"/>
  <c r="R23" i="1"/>
  <c r="R22" i="1"/>
  <c r="V22" i="1"/>
  <c r="U22" i="1"/>
  <c r="Q22" i="1"/>
  <c r="P22" i="1"/>
  <c r="W22" i="1"/>
  <c r="O22" i="1"/>
  <c r="N22" i="1"/>
  <c r="T22" i="1"/>
  <c r="R30" i="1"/>
  <c r="N30" i="1"/>
  <c r="Q30" i="1"/>
  <c r="P30" i="1"/>
  <c r="V30" i="1"/>
  <c r="U30" i="1"/>
  <c r="W30" i="1"/>
  <c r="O30" i="1"/>
  <c r="T30" i="1"/>
  <c r="Q19" i="1"/>
  <c r="P19" i="1"/>
  <c r="W19" i="1"/>
  <c r="O19" i="1"/>
  <c r="T19" i="1"/>
  <c r="V19" i="1"/>
  <c r="N19" i="1"/>
  <c r="U19" i="1"/>
  <c r="R19" i="1"/>
  <c r="Q27" i="1"/>
  <c r="P27" i="1"/>
  <c r="W27" i="1"/>
  <c r="O27" i="1"/>
  <c r="T27" i="1"/>
  <c r="V27" i="1"/>
  <c r="N27" i="1"/>
  <c r="U27" i="1"/>
  <c r="R27" i="1"/>
  <c r="U17" i="1"/>
  <c r="T17" i="1"/>
  <c r="W17" i="1"/>
  <c r="R17" i="1"/>
  <c r="O17" i="1"/>
  <c r="V17" i="1"/>
  <c r="Q17" i="1"/>
  <c r="P17" i="1"/>
  <c r="N17" i="1"/>
  <c r="C29" i="1"/>
  <c r="S29" i="1" s="1"/>
  <c r="W28" i="1"/>
  <c r="O28" i="1"/>
  <c r="V28" i="1"/>
  <c r="N28" i="1"/>
  <c r="U28" i="1"/>
  <c r="Q28" i="1"/>
  <c r="T28" i="1"/>
  <c r="R28" i="1"/>
  <c r="P28" i="1"/>
  <c r="C31" i="1"/>
  <c r="S31" i="1" s="1"/>
  <c r="W12" i="1"/>
  <c r="O12" i="1"/>
  <c r="V12" i="1"/>
  <c r="N12" i="1"/>
  <c r="R12" i="1"/>
  <c r="U12" i="1"/>
  <c r="T12" i="1"/>
  <c r="Q12" i="1"/>
  <c r="P12" i="1"/>
  <c r="W20" i="1"/>
  <c r="O20" i="1"/>
  <c r="V20" i="1"/>
  <c r="N20" i="1"/>
  <c r="R20" i="1"/>
  <c r="U20" i="1"/>
  <c r="Q20" i="1"/>
  <c r="T20" i="1"/>
  <c r="P20" i="1"/>
  <c r="R10" i="1"/>
  <c r="Q10" i="1"/>
  <c r="P10" i="1"/>
  <c r="O10" i="1"/>
  <c r="N10" i="1"/>
  <c r="T10" i="1"/>
  <c r="W10" i="1"/>
  <c r="V10" i="1"/>
  <c r="U10" i="1"/>
  <c r="R18" i="1"/>
  <c r="N18" i="1"/>
  <c r="Q18" i="1"/>
  <c r="P18" i="1"/>
  <c r="V18" i="1"/>
  <c r="W18" i="1"/>
  <c r="O18" i="1"/>
  <c r="U18" i="1"/>
  <c r="T18" i="1"/>
  <c r="W24" i="1"/>
  <c r="O24" i="1"/>
  <c r="V24" i="1"/>
  <c r="N24" i="1"/>
  <c r="U24" i="1"/>
  <c r="R24" i="1"/>
  <c r="Q24" i="1"/>
  <c r="T24" i="1"/>
  <c r="P24" i="1"/>
  <c r="H9" i="1"/>
  <c r="G9" i="1"/>
  <c r="F9" i="1"/>
  <c r="E9" i="1"/>
  <c r="D9" i="1"/>
  <c r="F8" i="1" l="1"/>
  <c r="G8" i="1"/>
  <c r="E8" i="1"/>
  <c r="H8" i="1"/>
  <c r="D8" i="1"/>
  <c r="Q31" i="1"/>
  <c r="P31" i="1"/>
  <c r="W31" i="1"/>
  <c r="O31" i="1"/>
  <c r="T31" i="1"/>
  <c r="V31" i="1"/>
  <c r="N31" i="1"/>
  <c r="U31" i="1"/>
  <c r="R31" i="1"/>
  <c r="U29" i="1"/>
  <c r="T29" i="1"/>
  <c r="W29" i="1"/>
  <c r="R29" i="1"/>
  <c r="P29" i="1"/>
  <c r="O29" i="1"/>
  <c r="Q29" i="1"/>
  <c r="V29" i="1"/>
  <c r="N29" i="1"/>
  <c r="U13" i="1"/>
  <c r="T13" i="1"/>
  <c r="O13" i="1"/>
  <c r="R13" i="1"/>
  <c r="Q13" i="1"/>
  <c r="P13" i="1"/>
  <c r="W13" i="1"/>
  <c r="V13" i="1"/>
  <c r="N13" i="1"/>
  <c r="U21" i="1"/>
  <c r="T21" i="1"/>
  <c r="R21" i="1"/>
  <c r="P21" i="1"/>
  <c r="W21" i="1"/>
  <c r="Q21" i="1"/>
  <c r="O21" i="1"/>
  <c r="V21" i="1"/>
  <c r="N21" i="1"/>
  <c r="I9" i="1"/>
  <c r="I8" i="1" l="1"/>
  <c r="W9" i="1" l="1"/>
  <c r="V9" i="1"/>
  <c r="U9" i="1"/>
  <c r="T9" i="1"/>
  <c r="N9" i="1"/>
  <c r="R9" i="1"/>
  <c r="P9" i="1"/>
  <c r="Q9" i="1"/>
  <c r="O9" i="1"/>
  <c r="S9" i="1"/>
  <c r="W8" i="1" l="1"/>
  <c r="T8" i="1"/>
  <c r="O8" i="1"/>
  <c r="P8" i="1"/>
  <c r="V8" i="1"/>
  <c r="S8" i="1"/>
  <c r="Q8" i="1"/>
  <c r="R8" i="1"/>
  <c r="N8" i="1"/>
  <c r="U8" i="1"/>
</calcChain>
</file>

<file path=xl/sharedStrings.xml><?xml version="1.0" encoding="utf-8"?>
<sst xmlns="http://schemas.openxmlformats.org/spreadsheetml/2006/main" count="163" uniqueCount="149">
  <si>
    <t>AI kods</t>
  </si>
  <si>
    <t>Hospitalizāciju skaits</t>
  </si>
  <si>
    <r>
      <t xml:space="preserve">Kopā, </t>
    </r>
    <r>
      <rPr>
        <b/>
        <i/>
        <sz val="12"/>
        <rFont val="Times New Roman"/>
        <family val="1"/>
        <charset val="186"/>
      </rPr>
      <t>tajā skaitā</t>
    </r>
  </si>
  <si>
    <t>dzemdību palīdzība</t>
  </si>
  <si>
    <t>bērni</t>
  </si>
  <si>
    <t>citi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</si>
  <si>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</si>
  <si>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</si>
  <si>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</si>
  <si>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</si>
  <si>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</si>
  <si>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</si>
  <si>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</si>
  <si>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</si>
  <si>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</si>
  <si>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</si>
  <si>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</si>
  <si>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</si>
  <si>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</si>
  <si>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</si>
  <si>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</si>
  <si>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</si>
  <si>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</si>
  <si>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</si>
  <si>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</si>
  <si>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</si>
  <si>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</si>
  <si>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</si>
  <si>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</si>
  <si>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</si>
  <si>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</si>
  <si>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</si>
  <si>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</si>
  <si>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</si>
  <si>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</si>
  <si>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</si>
  <si>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</si>
  <si>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</si>
  <si>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</si>
  <si>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</si>
  <si>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Rīgas 2. slimnīca</t>
  </si>
  <si>
    <t>010020302</t>
  </si>
  <si>
    <t>Traumatoloģijas un ortopēdijas slimnīca</t>
  </si>
  <si>
    <t>010011401</t>
  </si>
  <si>
    <t>*Dati atlasīti pēc ārstniecības iestāžu ievadīto pacientu grupu kodiem</t>
  </si>
  <si>
    <t>Ārstniecības iestāde (AI)</t>
  </si>
  <si>
    <r>
      <t>Nav publiski pieejams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</si>
  <si>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</si>
  <si>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</si>
  <si>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NVD mājaslapa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</si>
  <si>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</si>
  <si>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</si>
  <si>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</si>
  <si>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</si>
  <si>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</si>
  <si>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 xml:space="preserve">Rādītāja ziņošanas biežums </t>
  </si>
  <si>
    <t xml:space="preserve">Rādītāja monitorēšanas biežums </t>
  </si>
  <si>
    <t>Mērķa grupa</t>
  </si>
  <si>
    <t xml:space="preserve">Datu apkopošanas biežums </t>
  </si>
  <si>
    <t> 100%</t>
  </si>
  <si>
    <t>Datu pilnīgums</t>
  </si>
  <si>
    <t>Izslēgšanas kritēriji</t>
  </si>
  <si>
    <t>Iekļaušanas kritēriji</t>
  </si>
  <si>
    <t>Saucējs</t>
  </si>
  <si>
    <t>Skaitītājs</t>
  </si>
  <si>
    <t>Aprēķins</t>
  </si>
  <si>
    <t>Datu avots</t>
  </si>
  <si>
    <t xml:space="preserve">Rādītāja klasifikācija </t>
  </si>
  <si>
    <t>Definīcija</t>
  </si>
  <si>
    <t>Nosaukums</t>
  </si>
  <si>
    <t>-Nacionālā veselības dienesta Stacionāro pakalpojumu datu bāze</t>
  </si>
  <si>
    <r>
      <t>(Attiecīgās hospitalizācijas grupas hospitalizāciju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Hospitalizāciju skaits) *100</t>
    </r>
  </si>
  <si>
    <t>Attiecīgās hospitalizācijas grupas hospitalizāciju skaits.</t>
  </si>
  <si>
    <t>Izdalītās grupas:</t>
  </si>
  <si>
    <r>
      <t>1.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Bērni- pacienta vecums uz iestāšanos mazāks kā 18 gadi</t>
    </r>
  </si>
  <si>
    <r>
      <t>2.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Dzemdības- pacientei veikta kāda no dzemdību maipulācijām (16100 - Dzemdības ārpus stacionāra; 16106 - Fizioloģiskās dzemdības, 16107 - Dzemdības dzemdību patoloģijas gadījumā, 16108 - Dzemdības ekstraģenitālas patoloģijas gadījumā. 16115 – Ķeizargrieziens)</t>
    </r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</si>
  <si>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</si>
  <si>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</si>
  <si>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U1</t>
  </si>
  <si>
    <t>U2</t>
  </si>
  <si>
    <t>U3</t>
  </si>
  <si>
    <t>U4</t>
  </si>
  <si>
    <t>U5</t>
  </si>
  <si>
    <t>Hospitalizāciju skaits kopā</t>
  </si>
  <si>
    <t>plānveida palīdzība</t>
  </si>
  <si>
    <t>3=4+5+6+7+8+9</t>
  </si>
  <si>
    <t>9=10+ 11+12+13</t>
  </si>
  <si>
    <r>
      <t xml:space="preserve">Triāžas prioritāte nav norādīta,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</si>
  <si>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 nav norādīta, 
</t>
    </r>
    <r>
      <rPr>
        <sz val="12"/>
        <rFont val="Times New Roman"/>
        <family val="1"/>
        <charset val="186"/>
      </rPr>
      <t>procentuāli</t>
    </r>
  </si>
  <si>
    <t>14=4/3*100</t>
  </si>
  <si>
    <t>15=5/3*100</t>
  </si>
  <si>
    <t>16=6/3*100</t>
  </si>
  <si>
    <t>17=7/3*100</t>
  </si>
  <si>
    <t>18=8/3*100</t>
  </si>
  <si>
    <t>19=9/3*100</t>
  </si>
  <si>
    <t>20=10/3*100</t>
  </si>
  <si>
    <t>21=11/3*100</t>
  </si>
  <si>
    <t>22=12/3*100</t>
  </si>
  <si>
    <t>23=13/3*100</t>
  </si>
  <si>
    <t>5) nav uzrādīta triāžas prioritāte kopā;</t>
  </si>
  <si>
    <r>
      <t>6)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bērni;</t>
    </r>
  </si>
  <si>
    <r>
      <t>7)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dzemdības;</t>
    </r>
  </si>
  <si>
    <r>
      <t>8)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plānveida hospitalizācijas;</t>
    </r>
  </si>
  <si>
    <t>Uzrādīto triāžas prioritāti noska pēc ievadīto pacientu grupu kodiem:</t>
  </si>
  <si>
    <t>U1 - Pacients, kuram stacionāro neatliekamo palīdzību slimnīcas uzņemšanas nodaļā sniedz atbilstoši triāžas 1.prioritātei;</t>
  </si>
  <si>
    <t>U2 - Pacients, kuram stacionāro neatliekamo palīdzību slimnīcas uzņemšanas nodaļā sniedz atbilstoši triāžas 2.prioritātei;</t>
  </si>
  <si>
    <t>U3 - Pacients, kuram stacionāro neatliekamo palīdzību slimnīcas uzņemšanas nodaļā sniedz atbilstoši triāžas 3.prioritātei;</t>
  </si>
  <si>
    <t>U4 - Pacients, kuram stacionāro neatliekamo palīdzību slimnīcas uzņemšanas nodaļā sniedz atbilstoši triāžas 4.prioritātei;</t>
  </si>
  <si>
    <t>U5 - Pacients, kuram stacionāro neatliekamo palīdzību slimnīcas uzņemšanas nodaļā sniedz atbilstoši triāžas 5.prioritātei;</t>
  </si>
  <si>
    <t>Gadījumā, kad stacionārajā kartē uzrādīti divas atšķirīgas triāžas prioritātes, informācija tiek koriģēta uz nopietnāko prioritāti (ar īsāko medicīniskās palīdzības gaidīšanas laika intervālu)</t>
  </si>
  <si>
    <r>
      <t>3.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Plānveida iestāšanās kustības kods: 16 vai 19</t>
    </r>
  </si>
  <si>
    <r>
      <t>4.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Cits. Visi citi, kam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norādīta neviena no triāžas prioritātēm</t>
    </r>
  </si>
  <si>
    <t>Uzskaites dokumentos, kur nav norādīta neviena no triāžas prioritātēm, kartes tiek grupētas ievērojot sekojošu prioritāti:</t>
  </si>
  <si>
    <r>
      <t>Dati atspoguļo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stacionārajās kartēs norādītās triāžas prioritātes un to īpatsvaru</t>
    </r>
  </si>
  <si>
    <t>Ārstniecības iestāžu norādītās triāžas prioritātes stacionārajās kartēs</t>
  </si>
  <si>
    <r>
      <t>1) uzrādīta</t>
    </r>
    <r>
      <rPr>
        <b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triāžas prioritāte U1 - Pacients, kuram ieteicamais gaidīšanas laiks lielas pacientu plūsmas gadījumā līdz ārsta apskatei ir 0 minūtes;</t>
    </r>
  </si>
  <si>
    <r>
      <t>2)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U2 - Pacients, kuram ieteicamais gaidīšanas laiks lielas pacientu plūsmas gadījumā līdz ārsta apskatei ir 10-15 minūtes;</t>
    </r>
  </si>
  <si>
    <r>
      <t>3)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U3 - Pacients, kuram ieteicamais gaidīšanas laiks lielas pacientu plūsmas gadījumā līdz ārsta apskatei ir 30-60 minūtes;</t>
    </r>
  </si>
  <si>
    <r>
      <t>4)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U4 - Pacients, kuram ieteicamais gaidīšanas laiks lielas pacientu plūsmas gadījumā līdz ārsta apskatei ir 120-240 minūtes;</t>
    </r>
  </si>
  <si>
    <t>5) uzrādīta triāžas prioritāte U5 - Pacients, kuram ieteicamais gaidīšanas laiks lielas pacientu plūsmas gadījumā līdz ārsta apskatei ir 240-bez ierobežojuma minūtes;</t>
  </si>
  <si>
    <r>
      <t xml:space="preserve">Pamatojoties uz Nacionālā veselības dienesta mājas lapā norādīto Līgumu dokumentu informāciju </t>
    </r>
    <r>
      <rPr>
        <i/>
        <sz val="11"/>
        <color theme="1"/>
        <rFont val="Times New Roman"/>
        <family val="1"/>
        <charset val="186"/>
      </rPr>
      <t>Pacientu triāžas kārtība neatliekamās medicīniskās palīdzības uzņemšanas nodaļā un triāžas forma</t>
    </r>
    <r>
      <rPr>
        <sz val="11"/>
        <color theme="1"/>
        <rFont val="Times New Roman"/>
        <family val="1"/>
        <charset val="186"/>
      </rPr>
      <t xml:space="preserve"> (http://www.vmnvd.gov.lv/lv/ligumpartneriem/ligumu-dokumenti/nvd-sagatavota-informacija/1281-stacionarie-pakalpojumi). </t>
    </r>
  </si>
  <si>
    <t>Triāžas prioritātes līmenis</t>
  </si>
  <si>
    <t>Gaidīšanas laiks minūtēs uz ārsta pieņemšanu</t>
  </si>
  <si>
    <t>1.prioritāte</t>
  </si>
  <si>
    <t>2.prioritāte</t>
  </si>
  <si>
    <t>3. prioritāte</t>
  </si>
  <si>
    <t>30-60</t>
  </si>
  <si>
    <t>4. prioritāte</t>
  </si>
  <si>
    <t>120-240</t>
  </si>
  <si>
    <t>5. prioritāte</t>
  </si>
  <si>
    <t>240-nav ierobežots</t>
  </si>
  <si>
    <t>10-15</t>
  </si>
  <si>
    <t>Triāžas prioritāti raksturojošais vēlamais ārsta apskates gaidīšanas laiks lielas pacientu plūsmas gadījumā pēc Līgumu dokumentos ietvertās informācijas:</t>
  </si>
  <si>
    <t>KOPĀ/ VIDĒJI ārstniecības iestādēs</t>
  </si>
  <si>
    <t>(veiktais darbs absolūtos skaitļos un procentuāli no kopējā gadījuma skaita, neiekļaujot nekvotējamos stacionāros pakalpojumus, kas nav iekļauti rēķinā)</t>
  </si>
  <si>
    <t>Visi hospitalizētie pacienti III, IV, V līmeņa ārstniecības iestādēs, Rīgas 2.slimnīcā, Traumatoloģijas un ortopēdijas slimnīcā</t>
  </si>
  <si>
    <t>V līmeņa ārstniecības iestādes kopā</t>
  </si>
  <si>
    <t>IV līmeņa ārstniecības iestādes kopā</t>
  </si>
  <si>
    <t>III līmeņa ārstniecības iestādes</t>
  </si>
  <si>
    <t>Pamatojums datu apkopošanai-28.08.2018.Ministru kabineta noteikumi nr. 555 "Veselības aprūpes pakalpojumu organizēšanas un samaksas  kārtība"</t>
  </si>
  <si>
    <t>Pārskats par ārstniecības iestāžu norādītajām triāžas prioritāšu grupām stacionārajās kartēs</t>
  </si>
  <si>
    <t>9) nav uzrādīta triāžas prioritāte plānveida citi (nav uzrādīta triāžas prioritāte kopā- bērni-dzemdības-plānveida hospitalizācijas)</t>
  </si>
  <si>
    <r>
      <t xml:space="preserve">Triāžas prioritāte*,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</si>
  <si>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prioritāte*, 
</t>
    </r>
    <r>
      <rPr>
        <sz val="12"/>
        <rFont val="Times New Roman"/>
        <family val="1"/>
        <charset val="186"/>
      </rPr>
      <t>procentuāli</t>
    </r>
  </si>
  <si>
    <t>V līmeņa specializētās ārstniecības iestādes**</t>
  </si>
  <si>
    <t>Specializētās ārstniecības iestādes**</t>
  </si>
  <si>
    <t>** Pārskatā iekļautas tika attiecīgās slimnīcu grupas slimnīcas, kam jāveic pacientu triāžas šifrēšana</t>
  </si>
  <si>
    <t>Pārskata periods: 2020. gada janvāris -decembris</t>
  </si>
  <si>
    <t>Atskaite ietver stacionārās kartes apmaksājamā statusā, ar izrakstīšanas datumu no 1.janvāra līdz 31.decembris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</si>
</sst>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b/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Wingdings"/>
      <charset val="2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4"/>
      <color theme="1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0B26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9" fillId="0" borderId="0"/>
    <xf numFmtId="0" fontId="3" fillId="0" borderId="0"/>
    <xf numFmtId="43" fontId="29" fillId="0" borderId="0" applyFont="0" applyFill="0" applyBorder="0" applyAlignment="0" applyProtection="0"/>
    <xf numFmtId="0" fontId="30" fillId="0" borderId="0"/>
    <xf numFmtId="0" fontId="3" fillId="0" borderId="0"/>
    <xf numFmtId="0" fontId="29" fillId="0" borderId="0"/>
    <xf numFmtId="0" fontId="29" fillId="0" borderId="0"/>
    <xf numFmtId="0" fontId="6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8" fillId="2" borderId="9" xfId="2" applyNumberFormat="1" applyFont="1" applyFill="1" applyBorder="1" applyAlignment="1" applyProtection="1">
      <alignment horizontal="center" vertical="center" wrapText="1"/>
    </xf>
    <xf numFmtId="0" fontId="8" fillId="2" borderId="10" xfId="2" applyNumberFormat="1" applyFont="1" applyFill="1" applyBorder="1" applyAlignment="1" applyProtection="1">
      <alignment horizontal="center" vertical="center" wrapText="1"/>
    </xf>
    <xf numFmtId="0" fontId="10" fillId="2" borderId="10" xfId="2" applyNumberFormat="1" applyFont="1" applyFill="1" applyBorder="1" applyAlignment="1" applyProtection="1">
      <alignment horizontal="center" vertical="center" wrapText="1"/>
    </xf>
    <xf numFmtId="0" fontId="10" fillId="2" borderId="7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2" fillId="0" borderId="14" xfId="2" applyNumberFormat="1" applyFont="1" applyFill="1" applyBorder="1" applyAlignment="1" applyProtection="1">
      <alignment horizontal="center" vertical="center" wrapText="1"/>
    </xf>
    <xf numFmtId="0" fontId="12" fillId="0" borderId="15" xfId="2" applyNumberFormat="1" applyFont="1" applyFill="1" applyBorder="1" applyAlignment="1" applyProtection="1">
      <alignment horizontal="center" vertical="center" wrapText="1"/>
    </xf>
    <xf numFmtId="0" fontId="13" fillId="0" borderId="15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wrapText="1"/>
    </xf>
    <xf numFmtId="0" fontId="15" fillId="0" borderId="0" xfId="0" applyFont="1"/>
    <xf numFmtId="3" fontId="4" fillId="0" borderId="8" xfId="0" applyNumberFormat="1" applyFont="1" applyBorder="1"/>
    <xf numFmtId="3" fontId="4" fillId="0" borderId="10" xfId="0" applyNumberFormat="1" applyFont="1" applyBorder="1"/>
    <xf numFmtId="3" fontId="17" fillId="0" borderId="10" xfId="0" applyNumberFormat="1" applyFont="1" applyBorder="1"/>
    <xf numFmtId="3" fontId="17" fillId="0" borderId="7" xfId="0" applyNumberFormat="1" applyFont="1" applyBorder="1"/>
    <xf numFmtId="164" fontId="4" fillId="0" borderId="10" xfId="1" applyNumberFormat="1" applyFont="1" applyBorder="1"/>
    <xf numFmtId="164" fontId="17" fillId="0" borderId="10" xfId="1" applyNumberFormat="1" applyFont="1" applyBorder="1"/>
    <xf numFmtId="164" fontId="17" fillId="0" borderId="7" xfId="1" applyNumberFormat="1" applyFont="1" applyBorder="1"/>
    <xf numFmtId="3" fontId="4" fillId="0" borderId="13" xfId="0" applyNumberFormat="1" applyFont="1" applyBorder="1"/>
    <xf numFmtId="3" fontId="4" fillId="0" borderId="15" xfId="0" applyNumberFormat="1" applyFont="1" applyBorder="1"/>
    <xf numFmtId="3" fontId="17" fillId="0" borderId="15" xfId="0" applyNumberFormat="1" applyFont="1" applyBorder="1"/>
    <xf numFmtId="3" fontId="17" fillId="0" borderId="12" xfId="0" applyNumberFormat="1" applyFont="1" applyBorder="1"/>
    <xf numFmtId="164" fontId="4" fillId="0" borderId="15" xfId="1" applyNumberFormat="1" applyFont="1" applyBorder="1"/>
    <xf numFmtId="164" fontId="17" fillId="0" borderId="15" xfId="1" applyNumberFormat="1" applyFont="1" applyBorder="1"/>
    <xf numFmtId="164" fontId="17" fillId="0" borderId="12" xfId="1" applyNumberFormat="1" applyFont="1" applyBorder="1"/>
    <xf numFmtId="0" fontId="18" fillId="0" borderId="0" xfId="0" applyFont="1"/>
    <xf numFmtId="0" fontId="18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4" fillId="0" borderId="0" xfId="0" applyFont="1" applyAlignment="1"/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center" vertical="center" wrapText="1"/>
    </xf>
    <xf numFmtId="0" fontId="8" fillId="2" borderId="7" xfId="2" applyNumberFormat="1" applyFont="1" applyFill="1" applyBorder="1" applyAlignment="1" applyProtection="1">
      <alignment horizontal="center" vertical="center" wrapText="1"/>
    </xf>
    <xf numFmtId="0" fontId="12" fillId="0" borderId="12" xfId="2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Border="1"/>
    <xf numFmtId="3" fontId="4" fillId="0" borderId="12" xfId="0" applyNumberFormat="1" applyFont="1" applyBorder="1"/>
    <xf numFmtId="0" fontId="11" fillId="0" borderId="14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  <xf numFmtId="164" fontId="4" fillId="0" borderId="7" xfId="1" applyNumberFormat="1" applyFont="1" applyBorder="1"/>
    <xf numFmtId="164" fontId="4" fillId="0" borderId="12" xfId="1" applyNumberFormat="1" applyFont="1" applyBorder="1"/>
    <xf numFmtId="0" fontId="27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17" fillId="0" borderId="0" xfId="0" applyFont="1" applyFill="1"/>
    <xf numFmtId="0" fontId="5" fillId="0" borderId="0" xfId="0" applyFont="1" applyFill="1" applyAlignment="1">
      <alignment horizontal="left" wrapText="1"/>
    </xf>
    <xf numFmtId="0" fontId="7" fillId="2" borderId="26" xfId="2" applyNumberFormat="1" applyFont="1" applyFill="1" applyBorder="1" applyAlignment="1" applyProtection="1">
      <alignment horizontal="left" vertical="center" wrapText="1"/>
    </xf>
    <xf numFmtId="0" fontId="7" fillId="2" borderId="27" xfId="2" applyNumberFormat="1" applyFont="1" applyFill="1" applyBorder="1" applyAlignment="1" applyProtection="1">
      <alignment horizontal="center" vertical="center" wrapText="1"/>
    </xf>
    <xf numFmtId="3" fontId="7" fillId="2" borderId="23" xfId="2" applyNumberFormat="1" applyFont="1" applyFill="1" applyBorder="1" applyAlignment="1" applyProtection="1">
      <alignment horizontal="right" vertical="center" wrapText="1"/>
    </xf>
    <xf numFmtId="3" fontId="7" fillId="2" borderId="28" xfId="2" applyNumberFormat="1" applyFont="1" applyFill="1" applyBorder="1" applyAlignment="1" applyProtection="1">
      <alignment horizontal="right" vertical="center" wrapText="1"/>
    </xf>
    <xf numFmtId="3" fontId="7" fillId="2" borderId="27" xfId="2" applyNumberFormat="1" applyFont="1" applyFill="1" applyBorder="1" applyAlignment="1" applyProtection="1">
      <alignment horizontal="right" vertical="center" wrapText="1"/>
    </xf>
    <xf numFmtId="3" fontId="9" fillId="2" borderId="28" xfId="2" applyNumberFormat="1" applyFont="1" applyFill="1" applyBorder="1" applyAlignment="1" applyProtection="1">
      <alignment horizontal="right" vertical="center" wrapText="1"/>
    </xf>
    <xf numFmtId="3" fontId="9" fillId="2" borderId="27" xfId="2" applyNumberFormat="1" applyFont="1" applyFill="1" applyBorder="1" applyAlignment="1" applyProtection="1">
      <alignment horizontal="right" vertical="center" wrapText="1"/>
    </xf>
    <xf numFmtId="3" fontId="4" fillId="0" borderId="10" xfId="0" applyNumberFormat="1" applyFont="1" applyFill="1" applyBorder="1"/>
    <xf numFmtId="3" fontId="17" fillId="0" borderId="10" xfId="0" applyNumberFormat="1" applyFont="1" applyFill="1" applyBorder="1"/>
    <xf numFmtId="0" fontId="31" fillId="0" borderId="6" xfId="5" applyFont="1" applyFill="1" applyBorder="1" applyAlignment="1">
      <alignment horizontal="left" indent="2"/>
    </xf>
    <xf numFmtId="0" fontId="31" fillId="0" borderId="7" xfId="5" applyFont="1" applyFill="1" applyBorder="1" applyAlignment="1"/>
    <xf numFmtId="0" fontId="31" fillId="0" borderId="11" xfId="5" applyFont="1" applyFill="1" applyBorder="1" applyAlignment="1">
      <alignment horizontal="left" indent="2"/>
    </xf>
    <xf numFmtId="0" fontId="31" fillId="0" borderId="12" xfId="5" applyFont="1" applyFill="1" applyBorder="1" applyAlignment="1"/>
    <xf numFmtId="3" fontId="4" fillId="0" borderId="8" xfId="0" applyNumberFormat="1" applyFont="1" applyFill="1" applyBorder="1"/>
    <xf numFmtId="0" fontId="8" fillId="2" borderId="6" xfId="2" applyNumberFormat="1" applyFont="1" applyFill="1" applyBorder="1" applyAlignment="1" applyProtection="1">
      <alignment horizontal="center" vertical="center" wrapText="1"/>
    </xf>
    <xf numFmtId="3" fontId="7" fillId="2" borderId="26" xfId="2" applyNumberFormat="1" applyFont="1" applyFill="1" applyBorder="1" applyAlignment="1" applyProtection="1">
      <alignment horizontal="right" vertical="center" wrapText="1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17" fillId="0" borderId="7" xfId="0" applyNumberFormat="1" applyFont="1" applyFill="1" applyBorder="1"/>
    <xf numFmtId="3" fontId="15" fillId="3" borderId="1" xfId="0" applyNumberFormat="1" applyFont="1" applyFill="1" applyBorder="1"/>
    <xf numFmtId="3" fontId="15" fillId="3" borderId="3" xfId="0" applyNumberFormat="1" applyFont="1" applyFill="1" applyBorder="1"/>
    <xf numFmtId="3" fontId="15" fillId="3" borderId="5" xfId="0" applyNumberFormat="1" applyFont="1" applyFill="1" applyBorder="1"/>
    <xf numFmtId="3" fontId="15" fillId="3" borderId="2" xfId="0" applyNumberFormat="1" applyFont="1" applyFill="1" applyBorder="1"/>
    <xf numFmtId="3" fontId="16" fillId="3" borderId="5" xfId="0" applyNumberFormat="1" applyFont="1" applyFill="1" applyBorder="1"/>
    <xf numFmtId="3" fontId="16" fillId="3" borderId="2" xfId="0" applyNumberFormat="1" applyFont="1" applyFill="1" applyBorder="1"/>
    <xf numFmtId="3" fontId="4" fillId="0" borderId="13" xfId="0" applyNumberFormat="1" applyFont="1" applyFill="1" applyBorder="1"/>
    <xf numFmtId="3" fontId="4" fillId="0" borderId="11" xfId="0" applyNumberFormat="1" applyFont="1" applyFill="1" applyBorder="1"/>
    <xf numFmtId="3" fontId="4" fillId="0" borderId="15" xfId="0" applyNumberFormat="1" applyFont="1" applyFill="1" applyBorder="1"/>
    <xf numFmtId="3" fontId="4" fillId="0" borderId="12" xfId="0" applyNumberFormat="1" applyFont="1" applyFill="1" applyBorder="1"/>
    <xf numFmtId="3" fontId="17" fillId="0" borderId="15" xfId="0" applyNumberFormat="1" applyFont="1" applyFill="1" applyBorder="1"/>
    <xf numFmtId="3" fontId="17" fillId="0" borderId="12" xfId="0" applyNumberFormat="1" applyFont="1" applyFill="1" applyBorder="1"/>
    <xf numFmtId="0" fontId="7" fillId="3" borderId="1" xfId="5" applyFont="1" applyFill="1" applyBorder="1" applyAlignment="1">
      <alignment horizontal="left" indent="1"/>
    </xf>
    <xf numFmtId="0" fontId="7" fillId="3" borderId="2" xfId="5" applyFont="1" applyFill="1" applyBorder="1" applyAlignment="1"/>
    <xf numFmtId="3" fontId="4" fillId="0" borderId="6" xfId="0" applyNumberFormat="1" applyFont="1" applyBorder="1"/>
    <xf numFmtId="3" fontId="4" fillId="0" borderId="11" xfId="0" applyNumberFormat="1" applyFont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27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2" fillId="0" borderId="10" xfId="10" applyFont="1" applyBorder="1" applyAlignment="1">
      <alignment horizontal="left" vertical="center" wrapText="1"/>
    </xf>
    <xf numFmtId="0" fontId="31" fillId="0" borderId="0" xfId="10" applyFont="1"/>
    <xf numFmtId="0" fontId="7" fillId="0" borderId="0" xfId="11" applyFont="1" applyAlignment="1">
      <alignment horizontal="left" vertical="center"/>
    </xf>
    <xf numFmtId="0" fontId="31" fillId="0" borderId="0" xfId="12" applyFont="1"/>
    <xf numFmtId="164" fontId="7" fillId="2" borderId="26" xfId="1" applyNumberFormat="1" applyFont="1" applyFill="1" applyBorder="1" applyAlignment="1" applyProtection="1">
      <alignment horizontal="right" vertical="center" wrapText="1"/>
    </xf>
    <xf numFmtId="164" fontId="7" fillId="2" borderId="28" xfId="1" applyNumberFormat="1" applyFont="1" applyFill="1" applyBorder="1" applyAlignment="1" applyProtection="1">
      <alignment horizontal="right" vertical="center" wrapText="1"/>
    </xf>
    <xf numFmtId="164" fontId="7" fillId="2" borderId="27" xfId="1" applyNumberFormat="1" applyFont="1" applyFill="1" applyBorder="1" applyAlignment="1" applyProtection="1">
      <alignment horizontal="right" vertical="center" wrapText="1"/>
    </xf>
    <xf numFmtId="164" fontId="9" fillId="2" borderId="28" xfId="1" applyNumberFormat="1" applyFont="1" applyFill="1" applyBorder="1" applyAlignment="1" applyProtection="1">
      <alignment horizontal="right" vertical="center" wrapText="1"/>
    </xf>
    <xf numFmtId="164" fontId="9" fillId="2" borderId="27" xfId="1" applyNumberFormat="1" applyFont="1" applyFill="1" applyBorder="1" applyAlignment="1" applyProtection="1">
      <alignment horizontal="right" vertical="center" wrapText="1"/>
    </xf>
    <xf numFmtId="164" fontId="15" fillId="3" borderId="1" xfId="1" applyNumberFormat="1" applyFont="1" applyFill="1" applyBorder="1"/>
    <xf numFmtId="164" fontId="15" fillId="3" borderId="5" xfId="1" applyNumberFormat="1" applyFont="1" applyFill="1" applyBorder="1"/>
    <xf numFmtId="164" fontId="15" fillId="3" borderId="2" xfId="1" applyNumberFormat="1" applyFont="1" applyFill="1" applyBorder="1"/>
    <xf numFmtId="164" fontId="16" fillId="3" borderId="5" xfId="1" applyNumberFormat="1" applyFont="1" applyFill="1" applyBorder="1"/>
    <xf numFmtId="164" fontId="16" fillId="3" borderId="2" xfId="1" applyNumberFormat="1" applyFont="1" applyFill="1" applyBorder="1"/>
    <xf numFmtId="164" fontId="4" fillId="0" borderId="6" xfId="1" applyNumberFormat="1" applyFont="1" applyFill="1" applyBorder="1"/>
    <xf numFmtId="164" fontId="4" fillId="0" borderId="10" xfId="1" applyNumberFormat="1" applyFont="1" applyFill="1" applyBorder="1"/>
    <xf numFmtId="164" fontId="4" fillId="0" borderId="7" xfId="1" applyNumberFormat="1" applyFont="1" applyFill="1" applyBorder="1"/>
    <xf numFmtId="164" fontId="17" fillId="0" borderId="10" xfId="1" applyNumberFormat="1" applyFont="1" applyFill="1" applyBorder="1"/>
    <xf numFmtId="164" fontId="17" fillId="0" borderId="7" xfId="1" applyNumberFormat="1" applyFont="1" applyFill="1" applyBorder="1"/>
    <xf numFmtId="164" fontId="4" fillId="0" borderId="11" xfId="1" applyNumberFormat="1" applyFont="1" applyFill="1" applyBorder="1"/>
    <xf numFmtId="164" fontId="4" fillId="0" borderId="15" xfId="1" applyNumberFormat="1" applyFont="1" applyFill="1" applyBorder="1"/>
    <xf numFmtId="164" fontId="4" fillId="0" borderId="12" xfId="1" applyNumberFormat="1" applyFont="1" applyFill="1" applyBorder="1"/>
    <xf numFmtId="164" fontId="17" fillId="0" borderId="15" xfId="1" applyNumberFormat="1" applyFont="1" applyFill="1" applyBorder="1"/>
    <xf numFmtId="164" fontId="17" fillId="0" borderId="12" xfId="1" applyNumberFormat="1" applyFont="1" applyFill="1" applyBorder="1"/>
    <xf numFmtId="164" fontId="4" fillId="0" borderId="11" xfId="1" applyNumberFormat="1" applyFont="1" applyBorder="1"/>
    <xf numFmtId="164" fontId="4" fillId="0" borderId="6" xfId="1" applyNumberFormat="1" applyFont="1" applyBorder="1"/>
    <xf numFmtId="0" fontId="20" fillId="0" borderId="16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" fillId="0" borderId="0" xfId="3" applyFont="1" applyFill="1"/>
    <xf numFmtId="0" fontId="20" fillId="0" borderId="20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indent="5"/>
    </xf>
    <xf numFmtId="0" fontId="20" fillId="0" borderId="21" xfId="0" applyFont="1" applyFill="1" applyBorder="1" applyAlignment="1">
      <alignment horizontal="left" vertical="center" wrapText="1" indent="5"/>
    </xf>
    <xf numFmtId="0" fontId="20" fillId="0" borderId="19" xfId="0" applyFont="1" applyFill="1" applyBorder="1" applyAlignment="1">
      <alignment horizontal="left" vertical="center" indent="5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7" xfId="2" applyNumberFormat="1" applyFont="1" applyFill="1" applyBorder="1" applyAlignment="1" applyProtection="1">
      <alignment horizontal="center" vertical="center" wrapText="1"/>
    </xf>
    <xf numFmtId="0" fontId="7" fillId="2" borderId="3" xfId="2" applyNumberFormat="1" applyFont="1" applyFill="1" applyBorder="1" applyAlignment="1" applyProtection="1">
      <alignment horizontal="center" vertical="center" wrapText="1"/>
    </xf>
    <xf numFmtId="0" fontId="7" fillId="2" borderId="8" xfId="2" applyNumberFormat="1" applyFont="1" applyFill="1" applyBorder="1" applyAlignment="1" applyProtection="1">
      <alignment horizontal="center" vertical="center" wrapText="1"/>
    </xf>
    <xf numFmtId="0" fontId="7" fillId="2" borderId="5" xfId="2" applyNumberFormat="1" applyFont="1" applyFill="1" applyBorder="1" applyAlignment="1" applyProtection="1">
      <alignment horizontal="center" vertical="center" wrapText="1"/>
    </xf>
    <xf numFmtId="0" fontId="7" fillId="2" borderId="4" xfId="2" applyNumberFormat="1" applyFont="1" applyFill="1" applyBorder="1" applyAlignment="1" applyProtection="1">
      <alignment horizontal="center" vertical="center" wrapText="1"/>
    </xf>
    <xf numFmtId="0" fontId="7" fillId="2" borderId="17" xfId="2" applyNumberFormat="1" applyFont="1" applyFill="1" applyBorder="1" applyAlignment="1" applyProtection="1">
      <alignment horizontal="center" vertical="center" wrapText="1"/>
    </xf>
    <xf numFmtId="0" fontId="7" fillId="2" borderId="25" xfId="2" applyNumberFormat="1" applyFont="1" applyFill="1" applyBorder="1" applyAlignment="1" applyProtection="1">
      <alignment horizontal="center" vertical="center" wrapText="1"/>
    </xf>
    <xf numFmtId="0" fontId="7" fillId="2" borderId="18" xfId="2" applyNumberFormat="1" applyFont="1" applyFill="1" applyBorder="1" applyAlignment="1" applyProtection="1">
      <alignment horizontal="center" vertical="center" wrapText="1"/>
    </xf>
    <xf numFmtId="0" fontId="33" fillId="0" borderId="29" xfId="10" applyFont="1" applyBorder="1" applyAlignment="1">
      <alignment horizontal="left" vertical="center" wrapText="1"/>
    </xf>
    <xf numFmtId="0" fontId="33" fillId="0" borderId="0" xfId="10" applyFont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</cellXfs>
  <cellStyles count="13">
    <cellStyle name="Comma 2" xfId="7" xr:uid="{C93253A7-D37B-48EF-8DCB-D901AA7B9BD2}"/>
    <cellStyle name="Comma_R0001_veiktais_darbs_2009_UZŅEMŠANAS_NODAĻA" xfId="2" xr:uid="{00000000-0005-0000-0000-000000000000}"/>
    <cellStyle name="Normal" xfId="0" builtinId="0"/>
    <cellStyle name="Normal 10" xfId="6" xr:uid="{E0BB6772-B244-4434-9607-35FE2930BB86}"/>
    <cellStyle name="Normal 2" xfId="5" xr:uid="{6914A999-C59F-4C41-B051-1C00E85347EE}"/>
    <cellStyle name="Normal 2 2" xfId="3" xr:uid="{00000000-0005-0000-0000-000002000000}"/>
    <cellStyle name="Normal 2 2 2" xfId="8" xr:uid="{D5F6841C-2CB8-4CA7-9EAF-753D20EA14AB}"/>
    <cellStyle name="Normal 3" xfId="9" xr:uid="{4E2D6CBE-E84F-4EA6-B3CE-8715DB161A72}"/>
    <cellStyle name="Normal 4" xfId="4" xr:uid="{66CE13B8-02E5-48C4-BB1D-9C4E565011F3}"/>
    <cellStyle name="Normal 5" xfId="11" xr:uid="{0731DD24-4309-4512-A3F3-E5EE71D45469}"/>
    <cellStyle name="Normal_parskatu_tabulas_uz5_III_rikojumam 2" xfId="10" xr:uid="{A64E5FCE-2E11-417A-8D38-C155BD8FBC60}"/>
    <cellStyle name="Normal_rindu_garums_veidlapa" xfId="12" xr:uid="{F4D55B7D-181F-4C92-B535-A1249C8B7D83}"/>
    <cellStyle name="Percent" xfId="1" builtinId="5"/>
  </cellStyles>
  <dxfs count="0"/>
  <tableStyles count="0" defaultTableStyle="TableStyleMedium2" defaultPivotStyle="PivotStyleLight16"/>
  <colors>
    <mruColors>
      <color rgb="FFF0B26E"/>
      <color rgb="FFF4C490"/>
      <color rgb="FFFCE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173633</xdr:colOff>
      <xdr:row>0</xdr:row>
      <xdr:rowOff>55418</xdr:rowOff>
    </xdr:from>
    <xdr:to>
      <xdr:col>9</xdr:col>
      <xdr:colOff>709841</xdr:colOff>
      <xdr:row>0</xdr:row>
      <xdr:rowOff>1210217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997" y="55418"/>
          <a:ext cx="1769262" cy="115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49"/>
  <sheetViews>
    <sheetView tabSelected="1" zoomScale="85" zoomScaleNormal="85" workbookViewId="0">
      <selection activeCell="T10" sqref="T10"/>
    </sheetView>
  </sheetViews>
  <sheetFormatPr defaultColWidth="9.109375" defaultRowHeight="15.6" x14ac:dyDescent="0.3"/>
  <cols>
    <col min="1" max="1" width="50.33203125" style="1" customWidth="1"/>
    <col min="2" max="2" width="13.44140625" style="35" customWidth="1"/>
    <col min="3" max="3" width="17.44140625" style="1" customWidth="1"/>
    <col min="4" max="4" width="7.44140625" style="1" customWidth="1"/>
    <col min="5" max="5" width="9.33203125" style="1" customWidth="1"/>
    <col min="6" max="6" width="9.6640625" style="1" customWidth="1"/>
    <col min="7" max="8" width="8.5546875" style="1" customWidth="1"/>
    <col min="9" max="9" width="9.5546875" style="1" customWidth="1"/>
    <col min="10" max="10" width="10.44140625" style="1" customWidth="1"/>
    <col min="11" max="11" width="12" style="1" customWidth="1"/>
    <col min="12" max="12" width="11.77734375" style="1" customWidth="1"/>
    <col min="13" max="13" width="11.44140625" style="1" customWidth="1"/>
    <col min="14" max="14" width="7.5546875" style="1" customWidth="1"/>
    <col min="15" max="15" width="8.33203125" style="1" customWidth="1"/>
    <col min="16" max="16" width="7.88671875" style="1" customWidth="1"/>
    <col min="17" max="18" width="8.33203125" style="1" customWidth="1"/>
    <col min="19" max="19" width="10.44140625" style="1" customWidth="1"/>
    <col min="20" max="20" width="11.5546875" style="1" customWidth="1"/>
    <col min="21" max="21" width="12.5546875" style="1" customWidth="1"/>
    <col min="22" max="22" width="10.5546875" style="1" customWidth="1"/>
    <col min="23" max="23" width="9.33203125" style="1" customWidth="1"/>
    <col min="24" max="16384" width="9.109375" style="1"/>
  </cols>
  <sheetData>
    <row r="1" spans="1:23" ht="97.2" customHeight="1" x14ac:dyDescent="0.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s="100" customFormat="1" ht="48" customHeight="1" x14ac:dyDescent="0.3">
      <c r="A2" s="99" t="s">
        <v>139</v>
      </c>
      <c r="B2" s="151" t="s">
        <v>140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3" s="102" customFormat="1" x14ac:dyDescent="0.3">
      <c r="A3" s="101" t="s">
        <v>147</v>
      </c>
    </row>
    <row r="4" spans="1:23" s="51" customFormat="1" ht="18" thickBot="1" x14ac:dyDescent="0.35">
      <c r="A4" s="52" t="s">
        <v>134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s="2" customFormat="1" ht="35.25" customHeight="1" x14ac:dyDescent="0.3">
      <c r="A5" s="140" t="s">
        <v>45</v>
      </c>
      <c r="B5" s="142" t="s">
        <v>0</v>
      </c>
      <c r="C5" s="144" t="s">
        <v>83</v>
      </c>
      <c r="D5" s="148" t="s">
        <v>142</v>
      </c>
      <c r="E5" s="149"/>
      <c r="F5" s="149"/>
      <c r="G5" s="149"/>
      <c r="H5" s="150"/>
      <c r="I5" s="140" t="s">
        <v>87</v>
      </c>
      <c r="J5" s="146"/>
      <c r="K5" s="146"/>
      <c r="L5" s="146"/>
      <c r="M5" s="142"/>
      <c r="N5" s="147" t="s">
        <v>143</v>
      </c>
      <c r="O5" s="146"/>
      <c r="P5" s="146"/>
      <c r="Q5" s="146"/>
      <c r="R5" s="36"/>
      <c r="S5" s="147" t="s">
        <v>88</v>
      </c>
      <c r="T5" s="146"/>
      <c r="U5" s="146"/>
      <c r="V5" s="146"/>
      <c r="W5" s="142"/>
    </row>
    <row r="6" spans="1:23" s="2" customFormat="1" ht="45.75" customHeight="1" x14ac:dyDescent="0.3">
      <c r="A6" s="141"/>
      <c r="B6" s="143"/>
      <c r="C6" s="145"/>
      <c r="D6" s="68" t="s">
        <v>78</v>
      </c>
      <c r="E6" s="4" t="s">
        <v>79</v>
      </c>
      <c r="F6" s="4" t="s">
        <v>80</v>
      </c>
      <c r="G6" s="4" t="s">
        <v>81</v>
      </c>
      <c r="H6" s="38" t="s">
        <v>82</v>
      </c>
      <c r="I6" s="50" t="s">
        <v>2</v>
      </c>
      <c r="J6" s="5" t="s">
        <v>4</v>
      </c>
      <c r="K6" s="5" t="s">
        <v>3</v>
      </c>
      <c r="L6" s="5" t="s">
        <v>84</v>
      </c>
      <c r="M6" s="6" t="s">
        <v>5</v>
      </c>
      <c r="N6" s="3" t="s">
        <v>78</v>
      </c>
      <c r="O6" s="4" t="s">
        <v>79</v>
      </c>
      <c r="P6" s="4" t="s">
        <v>80</v>
      </c>
      <c r="Q6" s="4" t="s">
        <v>81</v>
      </c>
      <c r="R6" s="38" t="s">
        <v>82</v>
      </c>
      <c r="S6" s="37" t="s">
        <v>2</v>
      </c>
      <c r="T6" s="5" t="s">
        <v>4</v>
      </c>
      <c r="U6" s="5" t="s">
        <v>3</v>
      </c>
      <c r="V6" s="5" t="s">
        <v>84</v>
      </c>
      <c r="W6" s="6" t="s">
        <v>5</v>
      </c>
    </row>
    <row r="7" spans="1:23" s="15" customFormat="1" ht="27" thickBot="1" x14ac:dyDescent="0.3">
      <c r="A7" s="7">
        <v>1</v>
      </c>
      <c r="B7" s="8">
        <v>2</v>
      </c>
      <c r="C7" s="9" t="s">
        <v>85</v>
      </c>
      <c r="D7" s="14">
        <v>4</v>
      </c>
      <c r="E7" s="11">
        <v>5</v>
      </c>
      <c r="F7" s="11">
        <v>6</v>
      </c>
      <c r="G7" s="11">
        <v>7</v>
      </c>
      <c r="H7" s="39">
        <v>8</v>
      </c>
      <c r="I7" s="7" t="s">
        <v>86</v>
      </c>
      <c r="J7" s="12">
        <v>10</v>
      </c>
      <c r="K7" s="12">
        <v>11</v>
      </c>
      <c r="L7" s="12">
        <v>12</v>
      </c>
      <c r="M7" s="13">
        <v>13</v>
      </c>
      <c r="N7" s="10" t="s">
        <v>89</v>
      </c>
      <c r="O7" s="11" t="s">
        <v>90</v>
      </c>
      <c r="P7" s="11" t="s">
        <v>91</v>
      </c>
      <c r="Q7" s="11" t="s">
        <v>92</v>
      </c>
      <c r="R7" s="39" t="s">
        <v>93</v>
      </c>
      <c r="S7" s="42" t="s">
        <v>94</v>
      </c>
      <c r="T7" s="12" t="s">
        <v>95</v>
      </c>
      <c r="U7" s="12" t="s">
        <v>96</v>
      </c>
      <c r="V7" s="12" t="s">
        <v>97</v>
      </c>
      <c r="W7" s="13" t="s">
        <v>98</v>
      </c>
    </row>
    <row r="8" spans="1:23" s="16" customFormat="1" ht="16.8" thickBot="1" x14ac:dyDescent="0.35">
      <c r="A8" s="54" t="s">
        <v>133</v>
      </c>
      <c r="B8" s="55"/>
      <c r="C8" s="56">
        <f>C9+C13+C21+C29+C31</f>
        <v>220299</v>
      </c>
      <c r="D8" s="69">
        <f t="shared" ref="D8:M8" si="0">D9+D13+D21+D29+D31</f>
        <v>1842</v>
      </c>
      <c r="E8" s="57">
        <f t="shared" si="0"/>
        <v>16814</v>
      </c>
      <c r="F8" s="57">
        <f t="shared" si="0"/>
        <v>68395</v>
      </c>
      <c r="G8" s="57">
        <f t="shared" si="0"/>
        <v>44646</v>
      </c>
      <c r="H8" s="58">
        <f t="shared" si="0"/>
        <v>3077</v>
      </c>
      <c r="I8" s="69">
        <f t="shared" si="0"/>
        <v>85525</v>
      </c>
      <c r="J8" s="59">
        <f t="shared" si="0"/>
        <v>15741</v>
      </c>
      <c r="K8" s="59">
        <f t="shared" si="0"/>
        <v>5405</v>
      </c>
      <c r="L8" s="59">
        <f t="shared" si="0"/>
        <v>55152</v>
      </c>
      <c r="M8" s="60">
        <f t="shared" si="0"/>
        <v>9227</v>
      </c>
      <c r="N8" s="103">
        <f>D8/$C8</f>
        <v>8.3613634197159323E-3</v>
      </c>
      <c r="O8" s="104">
        <f t="shared" ref="O8:O32" si="1">E8/$C8</f>
        <v>7.6323542095061717E-2</v>
      </c>
      <c r="P8" s="104">
        <f t="shared" ref="P8:P32" si="2">F8/$C8</f>
        <v>0.31046441427332855</v>
      </c>
      <c r="Q8" s="104">
        <f t="shared" ref="Q8:Q32" si="3">G8/$C8</f>
        <v>0.20266092901011806</v>
      </c>
      <c r="R8" s="105">
        <f t="shared" ref="R8:R32" si="4">H8/$C8</f>
        <v>1.3967380696235571E-2</v>
      </c>
      <c r="S8" s="103">
        <f t="shared" ref="S8:S32" si="5">I8/$C8</f>
        <v>0.3882223705055402</v>
      </c>
      <c r="T8" s="106">
        <f t="shared" ref="T8:T32" si="6">J8/$C8</f>
        <v>7.145288902809363E-2</v>
      </c>
      <c r="U8" s="106">
        <f t="shared" ref="U8:U32" si="7">K8/$C8</f>
        <v>2.4534836744606194E-2</v>
      </c>
      <c r="V8" s="106">
        <f t="shared" ref="V8:V32" si="8">L8/$C8</f>
        <v>0.25035065978511023</v>
      </c>
      <c r="W8" s="107">
        <f t="shared" ref="W8:W32" si="9">M8/$C8</f>
        <v>4.188398494773013E-2</v>
      </c>
    </row>
    <row r="9" spans="1:23" s="16" customFormat="1" ht="16.2" x14ac:dyDescent="0.35">
      <c r="A9" s="85" t="s">
        <v>136</v>
      </c>
      <c r="B9" s="86"/>
      <c r="C9" s="74">
        <f>D9+E9+F9+G9+H9+I9</f>
        <v>109446</v>
      </c>
      <c r="D9" s="73">
        <f t="shared" ref="D9:M9" si="10">SUM(D10:D12)</f>
        <v>389</v>
      </c>
      <c r="E9" s="75">
        <f t="shared" si="10"/>
        <v>10439</v>
      </c>
      <c r="F9" s="75">
        <f t="shared" si="10"/>
        <v>21008</v>
      </c>
      <c r="G9" s="75">
        <f t="shared" si="10"/>
        <v>16866</v>
      </c>
      <c r="H9" s="76">
        <f t="shared" si="10"/>
        <v>1366</v>
      </c>
      <c r="I9" s="73">
        <f>M9+L9+K9+J9</f>
        <v>59378</v>
      </c>
      <c r="J9" s="77">
        <f t="shared" si="10"/>
        <v>12929</v>
      </c>
      <c r="K9" s="77">
        <f t="shared" si="10"/>
        <v>205</v>
      </c>
      <c r="L9" s="77">
        <f t="shared" si="10"/>
        <v>42826</v>
      </c>
      <c r="M9" s="78">
        <f t="shared" si="10"/>
        <v>3418</v>
      </c>
      <c r="N9" s="108">
        <f t="shared" ref="N9:N32" si="11">D9/$C9</f>
        <v>3.5542642033514244E-3</v>
      </c>
      <c r="O9" s="109">
        <f t="shared" si="1"/>
        <v>9.5380370228240405E-2</v>
      </c>
      <c r="P9" s="109">
        <f t="shared" si="2"/>
        <v>0.19194854083292218</v>
      </c>
      <c r="Q9" s="109">
        <f t="shared" si="3"/>
        <v>0.15410339345430624</v>
      </c>
      <c r="R9" s="110">
        <f t="shared" si="4"/>
        <v>1.2481040878606801E-2</v>
      </c>
      <c r="S9" s="108">
        <f t="shared" si="5"/>
        <v>0.54253239040257295</v>
      </c>
      <c r="T9" s="111">
        <f t="shared" si="6"/>
        <v>0.11813131590007858</v>
      </c>
      <c r="U9" s="111">
        <f t="shared" si="7"/>
        <v>1.8730698243882829E-3</v>
      </c>
      <c r="V9" s="111">
        <f t="shared" si="8"/>
        <v>0.39129799170367124</v>
      </c>
      <c r="W9" s="112">
        <f t="shared" si="9"/>
        <v>3.1230012974434881E-2</v>
      </c>
    </row>
    <row r="10" spans="1:23" x14ac:dyDescent="0.3">
      <c r="A10" s="63" t="s">
        <v>6</v>
      </c>
      <c r="B10" s="64" t="s">
        <v>7</v>
      </c>
      <c r="C10" s="67">
        <f t="shared" ref="C10:C32" si="12">D10+E10+F10+G10+H10+I10</f>
        <v>12781</v>
      </c>
      <c r="D10" s="70"/>
      <c r="E10" s="61"/>
      <c r="F10" s="61"/>
      <c r="G10" s="61"/>
      <c r="H10" s="71"/>
      <c r="I10" s="70">
        <f t="shared" ref="I10:I32" si="13">M10+L10+K10+J10</f>
        <v>12781</v>
      </c>
      <c r="J10" s="62">
        <v>12207</v>
      </c>
      <c r="K10" s="62"/>
      <c r="L10" s="62">
        <v>380</v>
      </c>
      <c r="M10" s="72">
        <v>194</v>
      </c>
      <c r="N10" s="113">
        <f t="shared" si="11"/>
        <v>0</v>
      </c>
      <c r="O10" s="114">
        <f t="shared" si="1"/>
        <v>0</v>
      </c>
      <c r="P10" s="114">
        <f t="shared" si="2"/>
        <v>0</v>
      </c>
      <c r="Q10" s="114">
        <f t="shared" si="3"/>
        <v>0</v>
      </c>
      <c r="R10" s="115">
        <f t="shared" si="4"/>
        <v>0</v>
      </c>
      <c r="S10" s="113">
        <f t="shared" si="5"/>
        <v>1</v>
      </c>
      <c r="T10" s="116">
        <f t="shared" si="6"/>
        <v>0.95508958610437367</v>
      </c>
      <c r="U10" s="116">
        <f t="shared" si="7"/>
        <v>0</v>
      </c>
      <c r="V10" s="116">
        <f t="shared" si="8"/>
        <v>2.9731632892574914E-2</v>
      </c>
      <c r="W10" s="117">
        <f t="shared" si="9"/>
        <v>1.5178781003051405E-2</v>
      </c>
    </row>
    <row r="11" spans="1:23" x14ac:dyDescent="0.3">
      <c r="A11" s="63" t="s">
        <v>8</v>
      </c>
      <c r="B11" s="64" t="s">
        <v>9</v>
      </c>
      <c r="C11" s="67">
        <f t="shared" si="12"/>
        <v>40745</v>
      </c>
      <c r="D11" s="70">
        <v>119</v>
      </c>
      <c r="E11" s="61">
        <v>3574</v>
      </c>
      <c r="F11" s="61">
        <v>12677</v>
      </c>
      <c r="G11" s="61">
        <v>3503</v>
      </c>
      <c r="H11" s="71">
        <v>53</v>
      </c>
      <c r="I11" s="70">
        <f t="shared" si="13"/>
        <v>20819</v>
      </c>
      <c r="J11" s="62">
        <v>463</v>
      </c>
      <c r="K11" s="62">
        <v>205</v>
      </c>
      <c r="L11" s="62">
        <v>19043</v>
      </c>
      <c r="M11" s="72">
        <v>1108</v>
      </c>
      <c r="N11" s="113">
        <f t="shared" si="11"/>
        <v>2.9206037550619708E-3</v>
      </c>
      <c r="O11" s="114">
        <f t="shared" si="1"/>
        <v>8.7716284206651118E-2</v>
      </c>
      <c r="P11" s="114">
        <f t="shared" si="2"/>
        <v>0.31113020002454289</v>
      </c>
      <c r="Q11" s="114">
        <f t="shared" si="3"/>
        <v>8.5973739109093145E-2</v>
      </c>
      <c r="R11" s="115">
        <f t="shared" si="4"/>
        <v>1.3007731009939869E-3</v>
      </c>
      <c r="S11" s="113">
        <f t="shared" si="5"/>
        <v>0.51095839980365687</v>
      </c>
      <c r="T11" s="116">
        <f t="shared" si="6"/>
        <v>1.1363357467173886E-2</v>
      </c>
      <c r="U11" s="116">
        <f t="shared" si="7"/>
        <v>5.03129218308995E-3</v>
      </c>
      <c r="V11" s="116">
        <f t="shared" si="8"/>
        <v>0.46737022947600931</v>
      </c>
      <c r="W11" s="117">
        <f t="shared" si="9"/>
        <v>2.7193520677383728E-2</v>
      </c>
    </row>
    <row r="12" spans="1:23" ht="16.2" thickBot="1" x14ac:dyDescent="0.35">
      <c r="A12" s="65" t="s">
        <v>10</v>
      </c>
      <c r="B12" s="66" t="s">
        <v>11</v>
      </c>
      <c r="C12" s="79">
        <f t="shared" si="12"/>
        <v>55920</v>
      </c>
      <c r="D12" s="80">
        <v>270</v>
      </c>
      <c r="E12" s="81">
        <v>6865</v>
      </c>
      <c r="F12" s="81">
        <v>8331</v>
      </c>
      <c r="G12" s="81">
        <v>13363</v>
      </c>
      <c r="H12" s="82">
        <v>1313</v>
      </c>
      <c r="I12" s="80">
        <f t="shared" si="13"/>
        <v>25778</v>
      </c>
      <c r="J12" s="83">
        <v>259</v>
      </c>
      <c r="K12" s="83"/>
      <c r="L12" s="83">
        <v>23403</v>
      </c>
      <c r="M12" s="84">
        <v>2116</v>
      </c>
      <c r="N12" s="118">
        <f t="shared" si="11"/>
        <v>4.8283261802575111E-3</v>
      </c>
      <c r="O12" s="119">
        <f t="shared" si="1"/>
        <v>0.12276466380543634</v>
      </c>
      <c r="P12" s="119">
        <f t="shared" si="2"/>
        <v>0.14898068669527897</v>
      </c>
      <c r="Q12" s="119">
        <f t="shared" si="3"/>
        <v>0.23896638054363376</v>
      </c>
      <c r="R12" s="120">
        <f t="shared" si="4"/>
        <v>2.347997138769671E-2</v>
      </c>
      <c r="S12" s="118">
        <f t="shared" si="5"/>
        <v>0.4609799713876967</v>
      </c>
      <c r="T12" s="121">
        <f t="shared" si="6"/>
        <v>4.6316165951359083E-3</v>
      </c>
      <c r="U12" s="121">
        <f t="shared" si="7"/>
        <v>0</v>
      </c>
      <c r="V12" s="121">
        <f t="shared" si="8"/>
        <v>0.41850858369098715</v>
      </c>
      <c r="W12" s="122">
        <f t="shared" si="9"/>
        <v>3.7839771101573674E-2</v>
      </c>
    </row>
    <row r="13" spans="1:23" s="16" customFormat="1" ht="16.2" x14ac:dyDescent="0.35">
      <c r="A13" s="85" t="s">
        <v>137</v>
      </c>
      <c r="B13" s="86"/>
      <c r="C13" s="74">
        <f t="shared" si="12"/>
        <v>75325</v>
      </c>
      <c r="D13" s="73">
        <f>SUM(D14:D20)</f>
        <v>1368</v>
      </c>
      <c r="E13" s="75">
        <f t="shared" ref="E13:M13" si="14">SUM(E14:E20)</f>
        <v>4480</v>
      </c>
      <c r="F13" s="75">
        <f t="shared" si="14"/>
        <v>35596</v>
      </c>
      <c r="G13" s="75">
        <f t="shared" si="14"/>
        <v>19491</v>
      </c>
      <c r="H13" s="76">
        <f t="shared" si="14"/>
        <v>656</v>
      </c>
      <c r="I13" s="73">
        <f t="shared" si="13"/>
        <v>13734</v>
      </c>
      <c r="J13" s="77">
        <f t="shared" si="14"/>
        <v>2496</v>
      </c>
      <c r="K13" s="77">
        <f t="shared" si="14"/>
        <v>2742</v>
      </c>
      <c r="L13" s="77">
        <f t="shared" si="14"/>
        <v>7066</v>
      </c>
      <c r="M13" s="78">
        <f t="shared" si="14"/>
        <v>1430</v>
      </c>
      <c r="N13" s="108">
        <f t="shared" si="11"/>
        <v>1.8161301028874876E-2</v>
      </c>
      <c r="O13" s="109">
        <f t="shared" si="1"/>
        <v>5.9475605708596085E-2</v>
      </c>
      <c r="P13" s="109">
        <f t="shared" si="2"/>
        <v>0.47256554928642547</v>
      </c>
      <c r="Q13" s="109">
        <f t="shared" si="3"/>
        <v>0.25875871224692998</v>
      </c>
      <c r="R13" s="110">
        <f t="shared" si="4"/>
        <v>8.708927978758713E-3</v>
      </c>
      <c r="S13" s="108">
        <f t="shared" si="5"/>
        <v>0.18232990375041486</v>
      </c>
      <c r="T13" s="111">
        <f t="shared" si="6"/>
        <v>3.3136408894789249E-2</v>
      </c>
      <c r="U13" s="111">
        <f t="shared" si="7"/>
        <v>3.6402256886823761E-2</v>
      </c>
      <c r="V13" s="111">
        <f t="shared" si="8"/>
        <v>9.3806837039495522E-2</v>
      </c>
      <c r="W13" s="112">
        <f t="shared" si="9"/>
        <v>1.8984400929306339E-2</v>
      </c>
    </row>
    <row r="14" spans="1:23" x14ac:dyDescent="0.3">
      <c r="A14" s="63" t="s">
        <v>12</v>
      </c>
      <c r="B14" s="64" t="s">
        <v>13</v>
      </c>
      <c r="C14" s="67">
        <f t="shared" si="12"/>
        <v>15644</v>
      </c>
      <c r="D14" s="70">
        <v>1004</v>
      </c>
      <c r="E14" s="61">
        <v>784</v>
      </c>
      <c r="F14" s="61">
        <v>7268</v>
      </c>
      <c r="G14" s="61">
        <v>5092</v>
      </c>
      <c r="H14" s="71">
        <v>5</v>
      </c>
      <c r="I14" s="70">
        <f t="shared" si="13"/>
        <v>1491</v>
      </c>
      <c r="J14" s="62">
        <v>53</v>
      </c>
      <c r="K14" s="62">
        <v>1</v>
      </c>
      <c r="L14" s="62">
        <v>1337</v>
      </c>
      <c r="M14" s="72">
        <v>100</v>
      </c>
      <c r="N14" s="113">
        <f t="shared" si="11"/>
        <v>6.4177959601125031E-2</v>
      </c>
      <c r="O14" s="114">
        <f t="shared" si="1"/>
        <v>5.0115060086934289E-2</v>
      </c>
      <c r="P14" s="114">
        <f t="shared" si="2"/>
        <v>0.46458706213244694</v>
      </c>
      <c r="Q14" s="114">
        <f t="shared" si="3"/>
        <v>0.32549220148299668</v>
      </c>
      <c r="R14" s="115">
        <f t="shared" si="4"/>
        <v>3.1961135259524421E-4</v>
      </c>
      <c r="S14" s="113">
        <f t="shared" si="5"/>
        <v>9.5308105343901814E-2</v>
      </c>
      <c r="T14" s="116">
        <f t="shared" si="6"/>
        <v>3.3878803375095882E-3</v>
      </c>
      <c r="U14" s="116">
        <f t="shared" si="7"/>
        <v>6.3922270519048841E-5</v>
      </c>
      <c r="V14" s="116">
        <f t="shared" si="8"/>
        <v>8.5464075683968299E-2</v>
      </c>
      <c r="W14" s="117">
        <f t="shared" si="9"/>
        <v>6.3922270519048835E-3</v>
      </c>
    </row>
    <row r="15" spans="1:23" x14ac:dyDescent="0.3">
      <c r="A15" s="63" t="s">
        <v>14</v>
      </c>
      <c r="B15" s="64" t="s">
        <v>15</v>
      </c>
      <c r="C15" s="67">
        <f t="shared" si="12"/>
        <v>10760</v>
      </c>
      <c r="D15" s="70">
        <v>90</v>
      </c>
      <c r="E15" s="61">
        <v>593</v>
      </c>
      <c r="F15" s="61">
        <v>8470</v>
      </c>
      <c r="G15" s="61">
        <v>41</v>
      </c>
      <c r="H15" s="71">
        <v>1</v>
      </c>
      <c r="I15" s="70">
        <f t="shared" si="13"/>
        <v>1565</v>
      </c>
      <c r="J15" s="62">
        <v>442</v>
      </c>
      <c r="K15" s="62">
        <v>525</v>
      </c>
      <c r="L15" s="62">
        <v>378</v>
      </c>
      <c r="M15" s="72">
        <v>220</v>
      </c>
      <c r="N15" s="113">
        <f t="shared" si="11"/>
        <v>8.3643122676579917E-3</v>
      </c>
      <c r="O15" s="114">
        <f t="shared" si="1"/>
        <v>5.5111524163568772E-2</v>
      </c>
      <c r="P15" s="114">
        <f t="shared" si="2"/>
        <v>0.78717472118959109</v>
      </c>
      <c r="Q15" s="114">
        <f t="shared" si="3"/>
        <v>3.8104089219330854E-3</v>
      </c>
      <c r="R15" s="115">
        <f t="shared" si="4"/>
        <v>9.2936802973977694E-5</v>
      </c>
      <c r="S15" s="113">
        <f t="shared" si="5"/>
        <v>0.1454460966542751</v>
      </c>
      <c r="T15" s="116">
        <f t="shared" si="6"/>
        <v>4.107806691449814E-2</v>
      </c>
      <c r="U15" s="116">
        <f t="shared" si="7"/>
        <v>4.8791821561338287E-2</v>
      </c>
      <c r="V15" s="116">
        <f t="shared" si="8"/>
        <v>3.5130111524163565E-2</v>
      </c>
      <c r="W15" s="117">
        <f t="shared" si="9"/>
        <v>2.0446096654275093E-2</v>
      </c>
    </row>
    <row r="16" spans="1:23" x14ac:dyDescent="0.3">
      <c r="A16" s="63" t="s">
        <v>16</v>
      </c>
      <c r="B16" s="64" t="s">
        <v>17</v>
      </c>
      <c r="C16" s="67">
        <f t="shared" si="12"/>
        <v>7591</v>
      </c>
      <c r="D16" s="70">
        <v>5</v>
      </c>
      <c r="E16" s="61">
        <v>747</v>
      </c>
      <c r="F16" s="61">
        <v>1826</v>
      </c>
      <c r="G16" s="61">
        <v>3939</v>
      </c>
      <c r="H16" s="71">
        <v>67</v>
      </c>
      <c r="I16" s="70">
        <f t="shared" si="13"/>
        <v>1007</v>
      </c>
      <c r="J16" s="62">
        <v>62</v>
      </c>
      <c r="K16" s="62">
        <v>654</v>
      </c>
      <c r="L16" s="62">
        <v>161</v>
      </c>
      <c r="M16" s="72">
        <v>130</v>
      </c>
      <c r="N16" s="113">
        <f t="shared" si="11"/>
        <v>6.5867474641022263E-4</v>
      </c>
      <c r="O16" s="114">
        <f t="shared" si="1"/>
        <v>9.8406007113687258E-2</v>
      </c>
      <c r="P16" s="114">
        <f t="shared" si="2"/>
        <v>0.2405480173890133</v>
      </c>
      <c r="Q16" s="114">
        <f t="shared" si="3"/>
        <v>0.51890396522197335</v>
      </c>
      <c r="R16" s="115">
        <f t="shared" si="4"/>
        <v>8.8262416018969839E-3</v>
      </c>
      <c r="S16" s="113">
        <f t="shared" si="5"/>
        <v>0.13265709392701883</v>
      </c>
      <c r="T16" s="116">
        <f t="shared" si="6"/>
        <v>8.1675668554867607E-3</v>
      </c>
      <c r="U16" s="116">
        <f t="shared" si="7"/>
        <v>8.6154656830457116E-2</v>
      </c>
      <c r="V16" s="116">
        <f t="shared" si="8"/>
        <v>2.1209326834409167E-2</v>
      </c>
      <c r="W16" s="117">
        <f t="shared" si="9"/>
        <v>1.7125543406665788E-2</v>
      </c>
    </row>
    <row r="17" spans="1:23" x14ac:dyDescent="0.3">
      <c r="A17" s="63" t="s">
        <v>18</v>
      </c>
      <c r="B17" s="64" t="s">
        <v>19</v>
      </c>
      <c r="C17" s="67">
        <f t="shared" si="12"/>
        <v>13281</v>
      </c>
      <c r="D17" s="70">
        <v>55</v>
      </c>
      <c r="E17" s="61">
        <v>318</v>
      </c>
      <c r="F17" s="61">
        <v>2833</v>
      </c>
      <c r="G17" s="61">
        <v>4768</v>
      </c>
      <c r="H17" s="71">
        <v>140</v>
      </c>
      <c r="I17" s="70">
        <f t="shared" si="13"/>
        <v>5167</v>
      </c>
      <c r="J17" s="62">
        <v>1461</v>
      </c>
      <c r="K17" s="62">
        <v>24</v>
      </c>
      <c r="L17" s="62">
        <v>3483</v>
      </c>
      <c r="M17" s="72">
        <v>199</v>
      </c>
      <c r="N17" s="113">
        <f t="shared" si="11"/>
        <v>4.1412544236126801E-3</v>
      </c>
      <c r="O17" s="114">
        <f t="shared" si="1"/>
        <v>2.3943980121978767E-2</v>
      </c>
      <c r="P17" s="114">
        <f t="shared" si="2"/>
        <v>0.21331225058354039</v>
      </c>
      <c r="Q17" s="114">
        <f t="shared" si="3"/>
        <v>0.35900911075973196</v>
      </c>
      <c r="R17" s="115">
        <f t="shared" si="4"/>
        <v>1.054137489646864E-2</v>
      </c>
      <c r="S17" s="113">
        <f t="shared" si="5"/>
        <v>0.38905202921466758</v>
      </c>
      <c r="T17" s="116">
        <f t="shared" si="6"/>
        <v>0.11000677659814773</v>
      </c>
      <c r="U17" s="116">
        <f t="shared" si="7"/>
        <v>1.8070928393946238E-3</v>
      </c>
      <c r="V17" s="116">
        <f t="shared" si="8"/>
        <v>0.26225434831714478</v>
      </c>
      <c r="W17" s="117">
        <f t="shared" si="9"/>
        <v>1.4983811459980423E-2</v>
      </c>
    </row>
    <row r="18" spans="1:23" x14ac:dyDescent="0.3">
      <c r="A18" s="63" t="s">
        <v>20</v>
      </c>
      <c r="B18" s="64" t="s">
        <v>21</v>
      </c>
      <c r="C18" s="67">
        <f t="shared" si="12"/>
        <v>9079</v>
      </c>
      <c r="D18" s="70">
        <v>13</v>
      </c>
      <c r="E18" s="61">
        <v>705</v>
      </c>
      <c r="F18" s="61">
        <v>5285</v>
      </c>
      <c r="G18" s="61">
        <v>2838</v>
      </c>
      <c r="H18" s="71">
        <v>212</v>
      </c>
      <c r="I18" s="70">
        <f t="shared" si="13"/>
        <v>26</v>
      </c>
      <c r="J18" s="62">
        <v>4</v>
      </c>
      <c r="K18" s="62"/>
      <c r="L18" s="62">
        <v>2</v>
      </c>
      <c r="M18" s="72">
        <v>20</v>
      </c>
      <c r="N18" s="113">
        <f t="shared" si="11"/>
        <v>1.431875757241987E-3</v>
      </c>
      <c r="O18" s="114">
        <f t="shared" si="1"/>
        <v>7.765172375812314E-2</v>
      </c>
      <c r="P18" s="114">
        <f t="shared" si="2"/>
        <v>0.58211256746337703</v>
      </c>
      <c r="Q18" s="114">
        <f t="shared" si="3"/>
        <v>0.31258949223482763</v>
      </c>
      <c r="R18" s="115">
        <f t="shared" si="4"/>
        <v>2.3350589271946248E-2</v>
      </c>
      <c r="S18" s="113">
        <f t="shared" si="5"/>
        <v>2.863751514483974E-3</v>
      </c>
      <c r="T18" s="116">
        <f t="shared" si="6"/>
        <v>4.4057715607445755E-4</v>
      </c>
      <c r="U18" s="116">
        <f t="shared" si="7"/>
        <v>0</v>
      </c>
      <c r="V18" s="116">
        <f t="shared" si="8"/>
        <v>2.2028857803722878E-4</v>
      </c>
      <c r="W18" s="117">
        <f t="shared" si="9"/>
        <v>2.2028857803722875E-3</v>
      </c>
    </row>
    <row r="19" spans="1:23" x14ac:dyDescent="0.3">
      <c r="A19" s="63" t="s">
        <v>22</v>
      </c>
      <c r="B19" s="64" t="s">
        <v>23</v>
      </c>
      <c r="C19" s="67">
        <f t="shared" si="12"/>
        <v>11135</v>
      </c>
      <c r="D19" s="70">
        <v>57</v>
      </c>
      <c r="E19" s="61">
        <v>815</v>
      </c>
      <c r="F19" s="61">
        <v>7887</v>
      </c>
      <c r="G19" s="61">
        <v>12</v>
      </c>
      <c r="H19" s="71">
        <v>3</v>
      </c>
      <c r="I19" s="70">
        <f t="shared" si="13"/>
        <v>2361</v>
      </c>
      <c r="J19" s="62">
        <v>290</v>
      </c>
      <c r="K19" s="62">
        <v>1018</v>
      </c>
      <c r="L19" s="62">
        <v>821</v>
      </c>
      <c r="M19" s="72">
        <v>232</v>
      </c>
      <c r="N19" s="113">
        <f t="shared" si="11"/>
        <v>5.1189941625505164E-3</v>
      </c>
      <c r="O19" s="114">
        <f t="shared" si="1"/>
        <v>7.3192635832959138E-2</v>
      </c>
      <c r="P19" s="114">
        <f t="shared" si="2"/>
        <v>0.708307139649753</v>
      </c>
      <c r="Q19" s="114">
        <f t="shared" si="3"/>
        <v>1.0776829815895823E-3</v>
      </c>
      <c r="R19" s="115">
        <f t="shared" si="4"/>
        <v>2.6942074539739559E-4</v>
      </c>
      <c r="S19" s="113">
        <f t="shared" si="5"/>
        <v>0.21203412662775034</v>
      </c>
      <c r="T19" s="116">
        <f t="shared" si="6"/>
        <v>2.6044005388414906E-2</v>
      </c>
      <c r="U19" s="116">
        <f t="shared" si="7"/>
        <v>9.1423439604849568E-2</v>
      </c>
      <c r="V19" s="116">
        <f t="shared" si="8"/>
        <v>7.373147732375393E-2</v>
      </c>
      <c r="W19" s="117">
        <f t="shared" si="9"/>
        <v>2.0835204310731926E-2</v>
      </c>
    </row>
    <row r="20" spans="1:23" ht="16.2" thickBot="1" x14ac:dyDescent="0.35">
      <c r="A20" s="65" t="s">
        <v>24</v>
      </c>
      <c r="B20" s="66" t="s">
        <v>25</v>
      </c>
      <c r="C20" s="79">
        <f t="shared" si="12"/>
        <v>7835</v>
      </c>
      <c r="D20" s="80">
        <v>144</v>
      </c>
      <c r="E20" s="81">
        <v>518</v>
      </c>
      <c r="F20" s="81">
        <v>2027</v>
      </c>
      <c r="G20" s="81">
        <v>2801</v>
      </c>
      <c r="H20" s="82">
        <v>228</v>
      </c>
      <c r="I20" s="80">
        <f t="shared" si="13"/>
        <v>2117</v>
      </c>
      <c r="J20" s="83">
        <v>184</v>
      </c>
      <c r="K20" s="83">
        <v>520</v>
      </c>
      <c r="L20" s="83">
        <v>884</v>
      </c>
      <c r="M20" s="84">
        <v>529</v>
      </c>
      <c r="N20" s="118">
        <f t="shared" si="11"/>
        <v>1.8379068283343968E-2</v>
      </c>
      <c r="O20" s="119">
        <f t="shared" si="1"/>
        <v>6.6113592852584557E-2</v>
      </c>
      <c r="P20" s="119">
        <f t="shared" si="2"/>
        <v>0.25871091257179324</v>
      </c>
      <c r="Q20" s="119">
        <f t="shared" si="3"/>
        <v>0.35749840459476706</v>
      </c>
      <c r="R20" s="120">
        <f t="shared" si="4"/>
        <v>2.9100191448627952E-2</v>
      </c>
      <c r="S20" s="118">
        <f t="shared" si="5"/>
        <v>0.27019783024888322</v>
      </c>
      <c r="T20" s="121">
        <f t="shared" si="6"/>
        <v>2.3484365028717293E-2</v>
      </c>
      <c r="U20" s="121">
        <f t="shared" si="7"/>
        <v>6.636885768985322E-2</v>
      </c>
      <c r="V20" s="121">
        <f t="shared" si="8"/>
        <v>0.11282705807275048</v>
      </c>
      <c r="W20" s="122">
        <f t="shared" si="9"/>
        <v>6.751754945756222E-2</v>
      </c>
    </row>
    <row r="21" spans="1:23" s="16" customFormat="1" ht="16.2" x14ac:dyDescent="0.35">
      <c r="A21" s="85" t="s">
        <v>138</v>
      </c>
      <c r="B21" s="86"/>
      <c r="C21" s="74">
        <f t="shared" si="12"/>
        <v>26417</v>
      </c>
      <c r="D21" s="73">
        <f>SUM(D22:D28)</f>
        <v>85</v>
      </c>
      <c r="E21" s="75">
        <f t="shared" ref="E21:M21" si="15">SUM(E22:E28)</f>
        <v>1889</v>
      </c>
      <c r="F21" s="75">
        <f t="shared" si="15"/>
        <v>10008</v>
      </c>
      <c r="G21" s="75">
        <f t="shared" si="15"/>
        <v>5302</v>
      </c>
      <c r="H21" s="76">
        <f t="shared" si="15"/>
        <v>1025</v>
      </c>
      <c r="I21" s="73">
        <f t="shared" si="13"/>
        <v>8108</v>
      </c>
      <c r="J21" s="77">
        <f t="shared" si="15"/>
        <v>294</v>
      </c>
      <c r="K21" s="77">
        <f t="shared" si="15"/>
        <v>2458</v>
      </c>
      <c r="L21" s="77">
        <f t="shared" si="15"/>
        <v>1013</v>
      </c>
      <c r="M21" s="78">
        <f t="shared" si="15"/>
        <v>4343</v>
      </c>
      <c r="N21" s="108">
        <f t="shared" si="11"/>
        <v>3.2176250141954044E-3</v>
      </c>
      <c r="O21" s="109">
        <f t="shared" si="1"/>
        <v>7.1506984139001403E-2</v>
      </c>
      <c r="P21" s="109">
        <f t="shared" si="2"/>
        <v>0.37884695461256007</v>
      </c>
      <c r="Q21" s="109">
        <f t="shared" si="3"/>
        <v>0.20070409206192982</v>
      </c>
      <c r="R21" s="110">
        <f t="shared" si="4"/>
        <v>3.8800772230003409E-2</v>
      </c>
      <c r="S21" s="108">
        <f t="shared" si="5"/>
        <v>0.3069235719423099</v>
      </c>
      <c r="T21" s="111">
        <f t="shared" si="6"/>
        <v>1.1129197107922928E-2</v>
      </c>
      <c r="U21" s="111">
        <f t="shared" si="7"/>
        <v>9.3046144528144761E-2</v>
      </c>
      <c r="V21" s="111">
        <f t="shared" si="8"/>
        <v>3.834651928682288E-2</v>
      </c>
      <c r="W21" s="112">
        <f t="shared" si="9"/>
        <v>0.16440171101941931</v>
      </c>
    </row>
    <row r="22" spans="1:23" x14ac:dyDescent="0.3">
      <c r="A22" s="63" t="s">
        <v>26</v>
      </c>
      <c r="B22" s="64" t="s">
        <v>27</v>
      </c>
      <c r="C22" s="67">
        <f t="shared" si="12"/>
        <v>2738</v>
      </c>
      <c r="D22" s="70">
        <v>16</v>
      </c>
      <c r="E22" s="61">
        <v>275</v>
      </c>
      <c r="F22" s="61">
        <v>2075</v>
      </c>
      <c r="G22" s="61">
        <v>58</v>
      </c>
      <c r="H22" s="71">
        <v>1</v>
      </c>
      <c r="I22" s="70">
        <f t="shared" si="13"/>
        <v>313</v>
      </c>
      <c r="J22" s="62"/>
      <c r="K22" s="62">
        <v>2</v>
      </c>
      <c r="L22" s="62">
        <v>298</v>
      </c>
      <c r="M22" s="72">
        <v>13</v>
      </c>
      <c r="N22" s="113">
        <f t="shared" si="11"/>
        <v>5.8436815193571951E-3</v>
      </c>
      <c r="O22" s="114">
        <f t="shared" si="1"/>
        <v>0.10043827611395179</v>
      </c>
      <c r="P22" s="114">
        <f t="shared" si="2"/>
        <v>0.75785244704163623</v>
      </c>
      <c r="Q22" s="114">
        <f t="shared" si="3"/>
        <v>2.1183345507669833E-2</v>
      </c>
      <c r="R22" s="115">
        <f t="shared" si="4"/>
        <v>3.652300949598247E-4</v>
      </c>
      <c r="S22" s="113">
        <f t="shared" si="5"/>
        <v>0.11431701972242513</v>
      </c>
      <c r="T22" s="116">
        <f t="shared" si="6"/>
        <v>0</v>
      </c>
      <c r="U22" s="116">
        <f t="shared" si="7"/>
        <v>7.3046018991964939E-4</v>
      </c>
      <c r="V22" s="116">
        <f t="shared" si="8"/>
        <v>0.10883856829802775</v>
      </c>
      <c r="W22" s="117">
        <f t="shared" si="9"/>
        <v>4.7479912344777211E-3</v>
      </c>
    </row>
    <row r="23" spans="1:23" x14ac:dyDescent="0.3">
      <c r="A23" s="63" t="s">
        <v>28</v>
      </c>
      <c r="B23" s="64" t="s">
        <v>29</v>
      </c>
      <c r="C23" s="67">
        <f t="shared" si="12"/>
        <v>3212</v>
      </c>
      <c r="D23" s="70">
        <v>18</v>
      </c>
      <c r="E23" s="61">
        <v>527</v>
      </c>
      <c r="F23" s="61">
        <v>1584</v>
      </c>
      <c r="G23" s="61">
        <v>755</v>
      </c>
      <c r="H23" s="71">
        <v>10</v>
      </c>
      <c r="I23" s="70">
        <f t="shared" si="13"/>
        <v>318</v>
      </c>
      <c r="J23" s="62">
        <v>27</v>
      </c>
      <c r="K23" s="62"/>
      <c r="L23" s="62">
        <v>226</v>
      </c>
      <c r="M23" s="72">
        <v>65</v>
      </c>
      <c r="N23" s="113">
        <f t="shared" si="11"/>
        <v>5.6039850560398504E-3</v>
      </c>
      <c r="O23" s="114">
        <f t="shared" si="1"/>
        <v>0.16407222914072228</v>
      </c>
      <c r="P23" s="114">
        <f t="shared" si="2"/>
        <v>0.49315068493150682</v>
      </c>
      <c r="Q23" s="114">
        <f t="shared" si="3"/>
        <v>0.23505603985056039</v>
      </c>
      <c r="R23" s="115">
        <f t="shared" si="4"/>
        <v>3.1133250311332502E-3</v>
      </c>
      <c r="S23" s="113">
        <f t="shared" si="5"/>
        <v>9.9003735990037353E-2</v>
      </c>
      <c r="T23" s="116">
        <f t="shared" si="6"/>
        <v>8.4059775840597765E-3</v>
      </c>
      <c r="U23" s="116">
        <f t="shared" si="7"/>
        <v>0</v>
      </c>
      <c r="V23" s="116">
        <f t="shared" si="8"/>
        <v>7.0361145703611461E-2</v>
      </c>
      <c r="W23" s="117">
        <f t="shared" si="9"/>
        <v>2.0236612702366128E-2</v>
      </c>
    </row>
    <row r="24" spans="1:23" x14ac:dyDescent="0.3">
      <c r="A24" s="63" t="s">
        <v>30</v>
      </c>
      <c r="B24" s="64" t="s">
        <v>31</v>
      </c>
      <c r="C24" s="67">
        <f t="shared" si="12"/>
        <v>2828</v>
      </c>
      <c r="D24" s="70">
        <v>10</v>
      </c>
      <c r="E24" s="61">
        <v>357</v>
      </c>
      <c r="F24" s="61">
        <v>746</v>
      </c>
      <c r="G24" s="61">
        <v>225</v>
      </c>
      <c r="H24" s="71">
        <v>2</v>
      </c>
      <c r="I24" s="70">
        <f t="shared" si="13"/>
        <v>1488</v>
      </c>
      <c r="J24" s="62">
        <v>192</v>
      </c>
      <c r="K24" s="62">
        <v>212</v>
      </c>
      <c r="L24" s="62">
        <v>40</v>
      </c>
      <c r="M24" s="72">
        <v>1044</v>
      </c>
      <c r="N24" s="113">
        <f t="shared" si="11"/>
        <v>3.5360678925035359E-3</v>
      </c>
      <c r="O24" s="114">
        <f t="shared" si="1"/>
        <v>0.12623762376237624</v>
      </c>
      <c r="P24" s="114">
        <f t="shared" si="2"/>
        <v>0.26379066478076379</v>
      </c>
      <c r="Q24" s="114">
        <f t="shared" si="3"/>
        <v>7.9561527581329561E-2</v>
      </c>
      <c r="R24" s="115">
        <f t="shared" si="4"/>
        <v>7.0721357850070724E-4</v>
      </c>
      <c r="S24" s="113">
        <f t="shared" si="5"/>
        <v>0.52616690240452613</v>
      </c>
      <c r="T24" s="116">
        <f t="shared" si="6"/>
        <v>6.7892503536067891E-2</v>
      </c>
      <c r="U24" s="116">
        <f t="shared" si="7"/>
        <v>7.4964639321074958E-2</v>
      </c>
      <c r="V24" s="116">
        <f t="shared" si="8"/>
        <v>1.4144271570014143E-2</v>
      </c>
      <c r="W24" s="117">
        <f t="shared" si="9"/>
        <v>0.36916548797736914</v>
      </c>
    </row>
    <row r="25" spans="1:23" x14ac:dyDescent="0.3">
      <c r="A25" s="63" t="s">
        <v>32</v>
      </c>
      <c r="B25" s="64" t="s">
        <v>33</v>
      </c>
      <c r="C25" s="67">
        <f t="shared" si="12"/>
        <v>4913</v>
      </c>
      <c r="D25" s="70"/>
      <c r="E25" s="61"/>
      <c r="F25" s="61"/>
      <c r="G25" s="61"/>
      <c r="H25" s="71"/>
      <c r="I25" s="70">
        <f t="shared" si="13"/>
        <v>4913</v>
      </c>
      <c r="J25" s="62">
        <v>8</v>
      </c>
      <c r="K25" s="62">
        <v>1766</v>
      </c>
      <c r="L25" s="62">
        <v>122</v>
      </c>
      <c r="M25" s="72">
        <v>3017</v>
      </c>
      <c r="N25" s="113">
        <f t="shared" si="11"/>
        <v>0</v>
      </c>
      <c r="O25" s="114">
        <f t="shared" si="1"/>
        <v>0</v>
      </c>
      <c r="P25" s="114">
        <f t="shared" si="2"/>
        <v>0</v>
      </c>
      <c r="Q25" s="114">
        <f t="shared" si="3"/>
        <v>0</v>
      </c>
      <c r="R25" s="115">
        <f t="shared" si="4"/>
        <v>0</v>
      </c>
      <c r="S25" s="113">
        <f t="shared" si="5"/>
        <v>1</v>
      </c>
      <c r="T25" s="116">
        <f t="shared" si="6"/>
        <v>1.6283329940972929E-3</v>
      </c>
      <c r="U25" s="116">
        <f t="shared" si="7"/>
        <v>0.35945450844697741</v>
      </c>
      <c r="V25" s="116">
        <f t="shared" si="8"/>
        <v>2.4832078159983718E-2</v>
      </c>
      <c r="W25" s="117">
        <f t="shared" si="9"/>
        <v>0.61408508039894161</v>
      </c>
    </row>
    <row r="26" spans="1:23" x14ac:dyDescent="0.3">
      <c r="A26" s="63" t="s">
        <v>34</v>
      </c>
      <c r="B26" s="64" t="s">
        <v>35</v>
      </c>
      <c r="C26" s="67">
        <f t="shared" si="12"/>
        <v>3543</v>
      </c>
      <c r="D26" s="70">
        <v>19</v>
      </c>
      <c r="E26" s="61">
        <v>51</v>
      </c>
      <c r="F26" s="61">
        <v>682</v>
      </c>
      <c r="G26" s="61">
        <v>1818</v>
      </c>
      <c r="H26" s="71">
        <v>1</v>
      </c>
      <c r="I26" s="70">
        <f t="shared" si="13"/>
        <v>972</v>
      </c>
      <c r="J26" s="62">
        <v>60</v>
      </c>
      <c r="K26" s="62">
        <v>475</v>
      </c>
      <c r="L26" s="62">
        <v>298</v>
      </c>
      <c r="M26" s="72">
        <v>139</v>
      </c>
      <c r="N26" s="113">
        <f t="shared" si="11"/>
        <v>5.3626869884278857E-3</v>
      </c>
      <c r="O26" s="114">
        <f t="shared" si="1"/>
        <v>1.4394580863674851E-2</v>
      </c>
      <c r="P26" s="114">
        <f t="shared" si="2"/>
        <v>0.19249223821620096</v>
      </c>
      <c r="Q26" s="114">
        <f t="shared" si="3"/>
        <v>0.51312447078746826</v>
      </c>
      <c r="R26" s="115">
        <f t="shared" si="4"/>
        <v>2.8224668360146769E-4</v>
      </c>
      <c r="S26" s="113">
        <f t="shared" si="5"/>
        <v>0.27434377646062658</v>
      </c>
      <c r="T26" s="116">
        <f t="shared" si="6"/>
        <v>1.6934801016088061E-2</v>
      </c>
      <c r="U26" s="116">
        <f t="shared" si="7"/>
        <v>0.13406717471069715</v>
      </c>
      <c r="V26" s="116">
        <f t="shared" si="8"/>
        <v>8.410951171323737E-2</v>
      </c>
      <c r="W26" s="117">
        <f t="shared" si="9"/>
        <v>3.9232289020604008E-2</v>
      </c>
    </row>
    <row r="27" spans="1:23" x14ac:dyDescent="0.3">
      <c r="A27" s="63" t="s">
        <v>36</v>
      </c>
      <c r="B27" s="64" t="s">
        <v>37</v>
      </c>
      <c r="C27" s="67">
        <f t="shared" si="12"/>
        <v>4154</v>
      </c>
      <c r="D27" s="70">
        <v>12</v>
      </c>
      <c r="E27" s="61">
        <v>452</v>
      </c>
      <c r="F27" s="61">
        <v>767</v>
      </c>
      <c r="G27" s="61">
        <v>1885</v>
      </c>
      <c r="H27" s="71">
        <v>1003</v>
      </c>
      <c r="I27" s="70">
        <f t="shared" si="13"/>
        <v>35</v>
      </c>
      <c r="J27" s="62">
        <v>2</v>
      </c>
      <c r="K27" s="62"/>
      <c r="L27" s="62">
        <v>27</v>
      </c>
      <c r="M27" s="72">
        <v>6</v>
      </c>
      <c r="N27" s="113">
        <f t="shared" si="11"/>
        <v>2.8887818969667791E-3</v>
      </c>
      <c r="O27" s="114">
        <f t="shared" si="1"/>
        <v>0.10881078478574868</v>
      </c>
      <c r="P27" s="114">
        <f t="shared" si="2"/>
        <v>0.18464130958112662</v>
      </c>
      <c r="Q27" s="114">
        <f t="shared" si="3"/>
        <v>0.45377948964853154</v>
      </c>
      <c r="R27" s="115">
        <f t="shared" si="4"/>
        <v>0.24145402022147328</v>
      </c>
      <c r="S27" s="113">
        <f t="shared" si="5"/>
        <v>8.425613866153106E-3</v>
      </c>
      <c r="T27" s="116">
        <f t="shared" si="6"/>
        <v>4.8146364949446316E-4</v>
      </c>
      <c r="U27" s="116">
        <f t="shared" si="7"/>
        <v>0</v>
      </c>
      <c r="V27" s="116">
        <f t="shared" si="8"/>
        <v>6.4997592681752528E-3</v>
      </c>
      <c r="W27" s="117">
        <f t="shared" si="9"/>
        <v>1.4443909484833895E-3</v>
      </c>
    </row>
    <row r="28" spans="1:23" ht="16.2" thickBot="1" x14ac:dyDescent="0.35">
      <c r="A28" s="65" t="s">
        <v>38</v>
      </c>
      <c r="B28" s="66" t="s">
        <v>39</v>
      </c>
      <c r="C28" s="79">
        <f t="shared" si="12"/>
        <v>5029</v>
      </c>
      <c r="D28" s="80">
        <v>10</v>
      </c>
      <c r="E28" s="81">
        <v>227</v>
      </c>
      <c r="F28" s="81">
        <v>4154</v>
      </c>
      <c r="G28" s="81">
        <v>561</v>
      </c>
      <c r="H28" s="82">
        <v>8</v>
      </c>
      <c r="I28" s="80">
        <f t="shared" si="13"/>
        <v>69</v>
      </c>
      <c r="J28" s="83">
        <v>5</v>
      </c>
      <c r="K28" s="83">
        <v>3</v>
      </c>
      <c r="L28" s="83">
        <v>2</v>
      </c>
      <c r="M28" s="84">
        <v>59</v>
      </c>
      <c r="N28" s="118">
        <f t="shared" si="11"/>
        <v>1.9884668920262479E-3</v>
      </c>
      <c r="O28" s="119">
        <f t="shared" si="1"/>
        <v>4.5138198448995824E-2</v>
      </c>
      <c r="P28" s="119">
        <f t="shared" si="2"/>
        <v>0.82600914694770333</v>
      </c>
      <c r="Q28" s="119">
        <f t="shared" si="3"/>
        <v>0.1115529926426725</v>
      </c>
      <c r="R28" s="120">
        <f t="shared" si="4"/>
        <v>1.5907735136209981E-3</v>
      </c>
      <c r="S28" s="118">
        <f t="shared" si="5"/>
        <v>1.372042155498111E-2</v>
      </c>
      <c r="T28" s="121">
        <f t="shared" si="6"/>
        <v>9.9423344601312397E-4</v>
      </c>
      <c r="U28" s="121">
        <f t="shared" si="7"/>
        <v>5.9654006760787438E-4</v>
      </c>
      <c r="V28" s="121">
        <f t="shared" si="8"/>
        <v>3.9769337840524953E-4</v>
      </c>
      <c r="W28" s="122">
        <f t="shared" si="9"/>
        <v>1.1731954662954862E-2</v>
      </c>
    </row>
    <row r="29" spans="1:23" ht="16.2" x14ac:dyDescent="0.35">
      <c r="A29" s="85" t="s">
        <v>144</v>
      </c>
      <c r="B29" s="86"/>
      <c r="C29" s="74">
        <f t="shared" si="12"/>
        <v>5957</v>
      </c>
      <c r="D29" s="73">
        <f>SUM(D30:D30)</f>
        <v>0</v>
      </c>
      <c r="E29" s="75">
        <f>SUM(E30:E30)</f>
        <v>2</v>
      </c>
      <c r="F29" s="75">
        <f>SUM(F30:F30)</f>
        <v>1655</v>
      </c>
      <c r="G29" s="75">
        <f>SUM(G30:G30)</f>
        <v>1432</v>
      </c>
      <c r="H29" s="76">
        <f>SUM(H30:H30)</f>
        <v>6</v>
      </c>
      <c r="I29" s="73">
        <f t="shared" si="13"/>
        <v>2862</v>
      </c>
      <c r="J29" s="77">
        <f>SUM(J30:J30)</f>
        <v>21</v>
      </c>
      <c r="K29" s="77">
        <f>SUM(K30:K30)</f>
        <v>0</v>
      </c>
      <c r="L29" s="77">
        <f>SUM(L30:L30)</f>
        <v>2841</v>
      </c>
      <c r="M29" s="78">
        <f>SUM(M30:M30)</f>
        <v>0</v>
      </c>
      <c r="N29" s="108">
        <f t="shared" si="11"/>
        <v>0</v>
      </c>
      <c r="O29" s="109">
        <f t="shared" si="1"/>
        <v>3.3573946617424877E-4</v>
      </c>
      <c r="P29" s="109">
        <f t="shared" si="2"/>
        <v>0.27782440825919086</v>
      </c>
      <c r="Q29" s="109">
        <f t="shared" si="3"/>
        <v>0.24038945778076212</v>
      </c>
      <c r="R29" s="110">
        <f t="shared" si="4"/>
        <v>1.0072183985227463E-3</v>
      </c>
      <c r="S29" s="108">
        <f t="shared" si="5"/>
        <v>0.48044317609535003</v>
      </c>
      <c r="T29" s="111">
        <f t="shared" si="6"/>
        <v>3.5252643948296123E-3</v>
      </c>
      <c r="U29" s="111">
        <f t="shared" si="7"/>
        <v>0</v>
      </c>
      <c r="V29" s="111">
        <f t="shared" si="8"/>
        <v>0.47691791170052039</v>
      </c>
      <c r="W29" s="112">
        <f t="shared" si="9"/>
        <v>0</v>
      </c>
    </row>
    <row r="30" spans="1:23" ht="16.2" thickBot="1" x14ac:dyDescent="0.35">
      <c r="A30" s="65" t="s">
        <v>42</v>
      </c>
      <c r="B30" s="66" t="s">
        <v>43</v>
      </c>
      <c r="C30" s="24">
        <f t="shared" si="12"/>
        <v>5957</v>
      </c>
      <c r="D30" s="88"/>
      <c r="E30" s="25">
        <v>2</v>
      </c>
      <c r="F30" s="25">
        <v>1655</v>
      </c>
      <c r="G30" s="25">
        <v>1432</v>
      </c>
      <c r="H30" s="41">
        <v>6</v>
      </c>
      <c r="I30" s="88">
        <f t="shared" si="13"/>
        <v>2862</v>
      </c>
      <c r="J30" s="26">
        <v>21</v>
      </c>
      <c r="K30" s="26"/>
      <c r="L30" s="26">
        <v>2841</v>
      </c>
      <c r="M30" s="27"/>
      <c r="N30" s="123">
        <f t="shared" si="11"/>
        <v>0</v>
      </c>
      <c r="O30" s="28">
        <f t="shared" si="1"/>
        <v>3.3573946617424877E-4</v>
      </c>
      <c r="P30" s="28">
        <f t="shared" si="2"/>
        <v>0.27782440825919086</v>
      </c>
      <c r="Q30" s="28">
        <f t="shared" si="3"/>
        <v>0.24038945778076212</v>
      </c>
      <c r="R30" s="45">
        <f t="shared" si="4"/>
        <v>1.0072183985227463E-3</v>
      </c>
      <c r="S30" s="123">
        <f t="shared" si="5"/>
        <v>0.48044317609535003</v>
      </c>
      <c r="T30" s="29">
        <f t="shared" si="6"/>
        <v>3.5252643948296123E-3</v>
      </c>
      <c r="U30" s="29">
        <f t="shared" si="7"/>
        <v>0</v>
      </c>
      <c r="V30" s="29">
        <f t="shared" si="8"/>
        <v>0.47691791170052039</v>
      </c>
      <c r="W30" s="30">
        <f t="shared" si="9"/>
        <v>0</v>
      </c>
    </row>
    <row r="31" spans="1:23" ht="16.2" x14ac:dyDescent="0.35">
      <c r="A31" s="85" t="s">
        <v>145</v>
      </c>
      <c r="B31" s="86"/>
      <c r="C31" s="74">
        <f t="shared" si="12"/>
        <v>3154</v>
      </c>
      <c r="D31" s="73">
        <f>SUM(D32:D32)</f>
        <v>0</v>
      </c>
      <c r="E31" s="75">
        <f>SUM(E32:E32)</f>
        <v>4</v>
      </c>
      <c r="F31" s="75">
        <f>SUM(F32:F32)</f>
        <v>128</v>
      </c>
      <c r="G31" s="75">
        <f>SUM(G32:G32)</f>
        <v>1555</v>
      </c>
      <c r="H31" s="76">
        <f>SUM(H32:H32)</f>
        <v>24</v>
      </c>
      <c r="I31" s="73">
        <f t="shared" si="13"/>
        <v>1443</v>
      </c>
      <c r="J31" s="77">
        <f>SUM(J32:J32)</f>
        <v>1</v>
      </c>
      <c r="K31" s="77">
        <f>SUM(K32:K32)</f>
        <v>0</v>
      </c>
      <c r="L31" s="77">
        <f>SUM(L32:L32)</f>
        <v>1406</v>
      </c>
      <c r="M31" s="78">
        <f>SUM(M32:M32)</f>
        <v>36</v>
      </c>
      <c r="N31" s="108">
        <f t="shared" si="11"/>
        <v>0</v>
      </c>
      <c r="O31" s="109">
        <f t="shared" si="1"/>
        <v>1.2682308180088776E-3</v>
      </c>
      <c r="P31" s="109">
        <f t="shared" si="2"/>
        <v>4.0583386176284084E-2</v>
      </c>
      <c r="Q31" s="109">
        <f t="shared" si="3"/>
        <v>0.49302473050095119</v>
      </c>
      <c r="R31" s="110">
        <f t="shared" si="4"/>
        <v>7.6093849080532657E-3</v>
      </c>
      <c r="S31" s="108">
        <f t="shared" si="5"/>
        <v>0.45751426759670261</v>
      </c>
      <c r="T31" s="111">
        <f t="shared" si="6"/>
        <v>3.170577045022194E-4</v>
      </c>
      <c r="U31" s="111">
        <f t="shared" si="7"/>
        <v>0</v>
      </c>
      <c r="V31" s="111">
        <f t="shared" si="8"/>
        <v>0.44578313253012047</v>
      </c>
      <c r="W31" s="112">
        <f t="shared" si="9"/>
        <v>1.1414077362079899E-2</v>
      </c>
    </row>
    <row r="32" spans="1:23" x14ac:dyDescent="0.3">
      <c r="A32" s="63" t="s">
        <v>40</v>
      </c>
      <c r="B32" s="64" t="s">
        <v>41</v>
      </c>
      <c r="C32" s="17">
        <f t="shared" si="12"/>
        <v>3154</v>
      </c>
      <c r="D32" s="87"/>
      <c r="E32" s="18">
        <v>4</v>
      </c>
      <c r="F32" s="18">
        <v>128</v>
      </c>
      <c r="G32" s="18">
        <v>1555</v>
      </c>
      <c r="H32" s="40">
        <v>24</v>
      </c>
      <c r="I32" s="87">
        <f t="shared" si="13"/>
        <v>1443</v>
      </c>
      <c r="J32" s="19">
        <v>1</v>
      </c>
      <c r="K32" s="19"/>
      <c r="L32" s="19">
        <v>1406</v>
      </c>
      <c r="M32" s="20">
        <v>36</v>
      </c>
      <c r="N32" s="124">
        <f t="shared" si="11"/>
        <v>0</v>
      </c>
      <c r="O32" s="21">
        <f t="shared" si="1"/>
        <v>1.2682308180088776E-3</v>
      </c>
      <c r="P32" s="21">
        <f t="shared" si="2"/>
        <v>4.0583386176284084E-2</v>
      </c>
      <c r="Q32" s="21">
        <f t="shared" si="3"/>
        <v>0.49302473050095119</v>
      </c>
      <c r="R32" s="44">
        <f t="shared" si="4"/>
        <v>7.6093849080532657E-3</v>
      </c>
      <c r="S32" s="124">
        <f t="shared" si="5"/>
        <v>0.45751426759670261</v>
      </c>
      <c r="T32" s="22">
        <f t="shared" si="6"/>
        <v>3.170577045022194E-4</v>
      </c>
      <c r="U32" s="22">
        <f t="shared" si="7"/>
        <v>0</v>
      </c>
      <c r="V32" s="22">
        <f t="shared" si="8"/>
        <v>0.44578313253012047</v>
      </c>
      <c r="W32" s="23">
        <f t="shared" si="9"/>
        <v>1.1414077362079899E-2</v>
      </c>
    </row>
    <row r="33" spans="1:23" x14ac:dyDescent="0.3">
      <c r="A33" s="31"/>
      <c r="B33" s="3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s="31" customFormat="1" ht="13.8" x14ac:dyDescent="0.25">
      <c r="A34" s="33" t="s">
        <v>44</v>
      </c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s="31" customFormat="1" ht="13.8" x14ac:dyDescent="0.25">
      <c r="A35" s="33"/>
      <c r="B35" s="3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51" customFormat="1" x14ac:dyDescent="0.3">
      <c r="A36" s="138" t="s">
        <v>120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</row>
    <row r="37" spans="1:23" s="51" customFormat="1" x14ac:dyDescent="0.3">
      <c r="A37" s="89" t="s">
        <v>132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</row>
    <row r="38" spans="1:23" s="93" customFormat="1" ht="55.2" x14ac:dyDescent="0.3">
      <c r="A38" s="91" t="s">
        <v>121</v>
      </c>
      <c r="B38" s="92" t="s">
        <v>122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s="51" customFormat="1" x14ac:dyDescent="0.3">
      <c r="A39" s="94" t="s">
        <v>123</v>
      </c>
      <c r="B39" s="95">
        <v>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51" customFormat="1" x14ac:dyDescent="0.3">
      <c r="A40" s="94" t="s">
        <v>124</v>
      </c>
      <c r="B40" s="95" t="s">
        <v>131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51" customFormat="1" x14ac:dyDescent="0.3">
      <c r="A41" s="94" t="s">
        <v>125</v>
      </c>
      <c r="B41" s="95" t="s">
        <v>126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51" customFormat="1" x14ac:dyDescent="0.3">
      <c r="A42" s="94" t="s">
        <v>127</v>
      </c>
      <c r="B42" s="95" t="s">
        <v>128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98" customFormat="1" ht="27.6" x14ac:dyDescent="0.3">
      <c r="A43" s="96" t="s">
        <v>129</v>
      </c>
      <c r="B43" s="97" t="s">
        <v>130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x14ac:dyDescent="0.3">
      <c r="A44" s="33"/>
      <c r="B44" s="3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x14ac:dyDescent="0.3">
      <c r="A45" s="33" t="s">
        <v>146</v>
      </c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s="31" customFormat="1" x14ac:dyDescent="0.3">
      <c r="A46" s="1" t="s">
        <v>148</v>
      </c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8" spans="1:23" x14ac:dyDescent="0.3">
      <c r="A48" s="43"/>
      <c r="B48"/>
    </row>
    <row r="49" spans="1:2" x14ac:dyDescent="0.3">
      <c r="A49" s="43"/>
      <c r="B49"/>
    </row>
  </sheetData>
  <autoFilter ref="A6:W28" xr:uid="{00000000-0009-0000-0000-000000000000}"/>
  <mergeCells count="10">
    <mergeCell ref="A36:W36"/>
    <mergeCell ref="A1:W1"/>
    <mergeCell ref="A5:A6"/>
    <mergeCell ref="B5:B6"/>
    <mergeCell ref="C5:C6"/>
    <mergeCell ref="I5:M5"/>
    <mergeCell ref="N5:Q5"/>
    <mergeCell ref="S5:W5"/>
    <mergeCell ref="D5:H5"/>
    <mergeCell ref="B2:W2"/>
  </mergeCells>
  <pageMargins left="0.31496062992125984" right="0.31496062992125984" top="0.15748031496062992" bottom="0.35433070866141736" header="0.31496062992125984" footer="0.31496062992125984"/>
  <pageSetup paperSize="9" scale="50" orientation="landscape" r:id="rId1"/>
  <headerFooter>
    <oddFooter>&amp;CLapa &amp;P no &amp;N</oddFooter>
  </headerFooter>
  <ignoredErrors>
    <ignoredError sqref="B4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"/>
  <sheetViews>
    <sheetView topLeftCell="A16" zoomScaleNormal="100" workbookViewId="0">
      <selection activeCell="B32" sqref="B32"/>
    </sheetView>
  </sheetViews>
  <sheetFormatPr defaultColWidth="9.109375" defaultRowHeight="14.4" x14ac:dyDescent="0.3"/>
  <cols>
    <col min="1" max="1" width="26.6640625" style="127" customWidth="1"/>
    <col min="2" max="2" width="164.44140625" style="127" customWidth="1"/>
    <col min="3" max="16384" width="9.109375" style="127"/>
  </cols>
  <sheetData>
    <row r="1" spans="1:2" ht="15" thickBot="1" x14ac:dyDescent="0.35">
      <c r="A1" s="125" t="s">
        <v>69</v>
      </c>
      <c r="B1" s="126" t="s">
        <v>114</v>
      </c>
    </row>
    <row r="2" spans="1:2" ht="15" thickBot="1" x14ac:dyDescent="0.35">
      <c r="A2" s="128" t="s">
        <v>68</v>
      </c>
      <c r="B2" s="129" t="s">
        <v>113</v>
      </c>
    </row>
    <row r="3" spans="1:2" x14ac:dyDescent="0.3">
      <c r="A3" s="153" t="s">
        <v>67</v>
      </c>
      <c r="B3" s="130" t="s">
        <v>76</v>
      </c>
    </row>
    <row r="4" spans="1:2" ht="15" thickBot="1" x14ac:dyDescent="0.35">
      <c r="A4" s="154"/>
      <c r="B4" s="131" t="s">
        <v>77</v>
      </c>
    </row>
    <row r="5" spans="1:2" ht="15" thickBot="1" x14ac:dyDescent="0.35">
      <c r="A5" s="128" t="s">
        <v>66</v>
      </c>
      <c r="B5" s="129" t="s">
        <v>70</v>
      </c>
    </row>
    <row r="6" spans="1:2" ht="15" thickBot="1" x14ac:dyDescent="0.35">
      <c r="A6" s="128" t="s">
        <v>65</v>
      </c>
      <c r="B6" s="129" t="s">
        <v>71</v>
      </c>
    </row>
    <row r="7" spans="1:2" x14ac:dyDescent="0.3">
      <c r="A7" s="153" t="s">
        <v>64</v>
      </c>
      <c r="B7" s="132" t="s">
        <v>72</v>
      </c>
    </row>
    <row r="8" spans="1:2" x14ac:dyDescent="0.3">
      <c r="A8" s="155"/>
      <c r="B8" s="132" t="s">
        <v>73</v>
      </c>
    </row>
    <row r="9" spans="1:2" x14ac:dyDescent="0.3">
      <c r="A9" s="155"/>
      <c r="B9" s="132" t="s">
        <v>115</v>
      </c>
    </row>
    <row r="10" spans="1:2" x14ac:dyDescent="0.3">
      <c r="A10" s="155"/>
      <c r="B10" s="132" t="s">
        <v>116</v>
      </c>
    </row>
    <row r="11" spans="1:2" x14ac:dyDescent="0.3">
      <c r="A11" s="155"/>
      <c r="B11" s="132" t="s">
        <v>117</v>
      </c>
    </row>
    <row r="12" spans="1:2" x14ac:dyDescent="0.3">
      <c r="A12" s="155"/>
      <c r="B12" s="132" t="s">
        <v>118</v>
      </c>
    </row>
    <row r="13" spans="1:2" x14ac:dyDescent="0.3">
      <c r="A13" s="155"/>
      <c r="B13" s="132" t="s">
        <v>119</v>
      </c>
    </row>
    <row r="14" spans="1:2" x14ac:dyDescent="0.3">
      <c r="A14" s="155"/>
      <c r="B14" s="132" t="s">
        <v>99</v>
      </c>
    </row>
    <row r="15" spans="1:2" x14ac:dyDescent="0.3">
      <c r="A15" s="155"/>
      <c r="B15" s="132" t="s">
        <v>100</v>
      </c>
    </row>
    <row r="16" spans="1:2" x14ac:dyDescent="0.3">
      <c r="A16" s="155"/>
      <c r="B16" s="132" t="s">
        <v>101</v>
      </c>
    </row>
    <row r="17" spans="1:2" x14ac:dyDescent="0.3">
      <c r="A17" s="155"/>
      <c r="B17" s="132" t="s">
        <v>102</v>
      </c>
    </row>
    <row r="18" spans="1:2" ht="15" thickBot="1" x14ac:dyDescent="0.35">
      <c r="A18" s="154"/>
      <c r="B18" s="129" t="s">
        <v>141</v>
      </c>
    </row>
    <row r="19" spans="1:2" ht="15" thickBot="1" x14ac:dyDescent="0.35">
      <c r="A19" s="128" t="s">
        <v>63</v>
      </c>
      <c r="B19" s="129" t="s">
        <v>1</v>
      </c>
    </row>
    <row r="20" spans="1:2" x14ac:dyDescent="0.3">
      <c r="A20" s="153" t="s">
        <v>62</v>
      </c>
      <c r="B20" s="132" t="s">
        <v>103</v>
      </c>
    </row>
    <row r="21" spans="1:2" x14ac:dyDescent="0.3">
      <c r="A21" s="155"/>
      <c r="B21" s="132" t="s">
        <v>104</v>
      </c>
    </row>
    <row r="22" spans="1:2" x14ac:dyDescent="0.3">
      <c r="A22" s="155"/>
      <c r="B22" s="132" t="s">
        <v>105</v>
      </c>
    </row>
    <row r="23" spans="1:2" x14ac:dyDescent="0.3">
      <c r="A23" s="155"/>
      <c r="B23" s="132" t="s">
        <v>106</v>
      </c>
    </row>
    <row r="24" spans="1:2" x14ac:dyDescent="0.3">
      <c r="A24" s="155"/>
      <c r="B24" s="132" t="s">
        <v>107</v>
      </c>
    </row>
    <row r="25" spans="1:2" x14ac:dyDescent="0.3">
      <c r="A25" s="155"/>
      <c r="B25" s="132" t="s">
        <v>108</v>
      </c>
    </row>
    <row r="26" spans="1:2" x14ac:dyDescent="0.3">
      <c r="A26" s="155"/>
      <c r="B26" s="132" t="s">
        <v>109</v>
      </c>
    </row>
    <row r="27" spans="1:2" x14ac:dyDescent="0.3">
      <c r="A27" s="155"/>
      <c r="B27" s="132" t="s">
        <v>112</v>
      </c>
    </row>
    <row r="28" spans="1:2" x14ac:dyDescent="0.3">
      <c r="A28" s="155"/>
      <c r="B28" s="133" t="s">
        <v>74</v>
      </c>
    </row>
    <row r="29" spans="1:2" ht="27.6" x14ac:dyDescent="0.3">
      <c r="A29" s="155"/>
      <c r="B29" s="134" t="s">
        <v>75</v>
      </c>
    </row>
    <row r="30" spans="1:2" x14ac:dyDescent="0.3">
      <c r="A30" s="155"/>
      <c r="B30" s="133" t="s">
        <v>110</v>
      </c>
    </row>
    <row r="31" spans="1:2" ht="15" thickBot="1" x14ac:dyDescent="0.35">
      <c r="A31" s="154"/>
      <c r="B31" s="135" t="s">
        <v>111</v>
      </c>
    </row>
    <row r="32" spans="1:2" ht="15" thickBot="1" x14ac:dyDescent="0.35">
      <c r="A32" s="128" t="s">
        <v>61</v>
      </c>
      <c r="B32" s="136"/>
    </row>
    <row r="33" spans="1:2" ht="15" thickBot="1" x14ac:dyDescent="0.35">
      <c r="A33" s="128" t="s">
        <v>60</v>
      </c>
      <c r="B33" s="129" t="s">
        <v>59</v>
      </c>
    </row>
    <row r="34" spans="1:2" x14ac:dyDescent="0.3">
      <c r="A34" s="153" t="s">
        <v>58</v>
      </c>
      <c r="B34" s="132" t="s">
        <v>54</v>
      </c>
    </row>
    <row r="35" spans="1:2" ht="15" thickBot="1" x14ac:dyDescent="0.35">
      <c r="A35" s="154"/>
      <c r="B35" s="129" t="s">
        <v>53</v>
      </c>
    </row>
    <row r="36" spans="1:2" ht="15" thickBot="1" x14ac:dyDescent="0.35">
      <c r="A36" s="137" t="s">
        <v>57</v>
      </c>
      <c r="B36" s="136" t="s">
        <v>135</v>
      </c>
    </row>
    <row r="37" spans="1:2" x14ac:dyDescent="0.3">
      <c r="A37" s="153" t="s">
        <v>56</v>
      </c>
      <c r="B37" s="132" t="s">
        <v>54</v>
      </c>
    </row>
    <row r="38" spans="1:2" ht="15" thickBot="1" x14ac:dyDescent="0.35">
      <c r="A38" s="154"/>
      <c r="B38" s="129" t="s">
        <v>53</v>
      </c>
    </row>
    <row r="39" spans="1:2" x14ac:dyDescent="0.3">
      <c r="A39" s="153" t="s">
        <v>55</v>
      </c>
      <c r="B39" s="132" t="s">
        <v>54</v>
      </c>
    </row>
    <row r="40" spans="1:2" ht="15" thickBot="1" x14ac:dyDescent="0.35">
      <c r="A40" s="154"/>
      <c r="B40" s="129" t="s">
        <v>53</v>
      </c>
    </row>
    <row r="41" spans="1:2" ht="15" thickBot="1" x14ac:dyDescent="0.35">
      <c r="A41" s="128" t="s">
        <v>52</v>
      </c>
      <c r="B41" s="129" t="s">
        <v>51</v>
      </c>
    </row>
    <row r="42" spans="1:2" x14ac:dyDescent="0.3">
      <c r="A42" s="153" t="s">
        <v>50</v>
      </c>
      <c r="B42" s="132" t="s">
        <v>49</v>
      </c>
    </row>
    <row r="43" spans="1:2" x14ac:dyDescent="0.3">
      <c r="A43" s="155"/>
      <c r="B43" s="132" t="s">
        <v>48</v>
      </c>
    </row>
    <row r="44" spans="1:2" x14ac:dyDescent="0.3">
      <c r="A44" s="155"/>
      <c r="B44" s="132" t="s">
        <v>47</v>
      </c>
    </row>
    <row r="45" spans="1:2" ht="15" thickBot="1" x14ac:dyDescent="0.35">
      <c r="A45" s="154"/>
      <c r="B45" s="129" t="s">
        <v>46</v>
      </c>
    </row>
  </sheetData>
  <mergeCells count="7">
    <mergeCell ref="A34:A35"/>
    <mergeCell ref="A37:A38"/>
    <mergeCell ref="A39:A40"/>
    <mergeCell ref="A42:A45"/>
    <mergeCell ref="A3:A4"/>
    <mergeCell ref="A7:A18"/>
    <mergeCell ref="A20:A31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Triaaza_2020_12m</vt:lpstr>
      <vt:lpstr>Metadati</vt:lpstr>
      <vt:lpstr>Triaaza_2020_12m!Print_Area</vt:lpstr>
      <vt:lpstr>Triaaza_2020_12m!Print_Titles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2020-09-17T11:16:09Z</cp:lastPrinted>
  <dcterms:created xsi:type="dcterms:W3CDTF">2018-04-23T10:01:14Z</dcterms:created>
  <dcterms:modified xsi:type="dcterms:W3CDTF">2021-02-05T18:20:20Z</dcterms:modified>
</cp:coreProperties>
</file>