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gne Sirova\Desktop\New folder (2)\ML_2020_12M\"/>
    </mc:Choice>
  </mc:AlternateContent>
  <xr:revisionPtr revIDLastSave="0" documentId="13_ncr:1_{8F4353D9-7B0C-4990-8777-C99605DFAE6C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dzemdības_2020_12M" sheetId="1" r:id="rId1"/>
    <sheet name="metada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6" i="1"/>
  <c r="E11" i="1"/>
  <c r="F11" i="1"/>
  <c r="D11" i="1"/>
  <c r="E19" i="1"/>
  <c r="F19" i="1"/>
  <c r="D19" i="1"/>
  <c r="I50" i="1"/>
  <c r="I49" i="1"/>
  <c r="D30" i="1"/>
  <c r="F26" i="1"/>
  <c r="E26" i="1"/>
  <c r="C20" i="1"/>
  <c r="C21" i="1"/>
  <c r="C22" i="1"/>
  <c r="C23" i="1"/>
  <c r="C24" i="1"/>
  <c r="C25" i="1"/>
  <c r="C27" i="1"/>
  <c r="F30" i="1"/>
  <c r="E30" i="1"/>
  <c r="C30" i="1" l="1"/>
  <c r="H30" i="1" l="1"/>
  <c r="I30" i="1"/>
  <c r="G30" i="1"/>
  <c r="C29" i="1" l="1"/>
  <c r="C31" i="1"/>
  <c r="C18" i="1"/>
  <c r="C17" i="1"/>
  <c r="C16" i="1"/>
  <c r="C15" i="1"/>
  <c r="C14" i="1"/>
  <c r="C13" i="1"/>
  <c r="C12" i="1"/>
  <c r="C10" i="1"/>
  <c r="H49" i="1" l="1"/>
  <c r="G49" i="1"/>
  <c r="F49" i="1"/>
  <c r="H48" i="1"/>
  <c r="G48" i="1"/>
  <c r="F48" i="1"/>
  <c r="I29" i="1"/>
  <c r="H29" i="1"/>
  <c r="G29" i="1"/>
  <c r="F28" i="1"/>
  <c r="E28" i="1"/>
  <c r="I31" i="1"/>
  <c r="H31" i="1"/>
  <c r="G31" i="1"/>
  <c r="I27" i="1"/>
  <c r="H27" i="1"/>
  <c r="G27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0" i="1"/>
  <c r="H10" i="1"/>
  <c r="G10" i="1"/>
  <c r="F9" i="1"/>
  <c r="F8" i="1" s="1"/>
  <c r="E9" i="1"/>
  <c r="E8" i="1" s="1"/>
  <c r="D9" i="1"/>
  <c r="D8" i="1" s="1"/>
  <c r="C9" i="1" l="1"/>
  <c r="C28" i="1"/>
  <c r="H28" i="1" s="1"/>
  <c r="C11" i="1"/>
  <c r="H11" i="1" s="1"/>
  <c r="C19" i="1"/>
  <c r="H19" i="1" s="1"/>
  <c r="C26" i="1"/>
  <c r="G26" i="1" s="1"/>
  <c r="C8" i="1" l="1"/>
  <c r="I26" i="1"/>
  <c r="H26" i="1"/>
  <c r="I11" i="1"/>
  <c r="G28" i="1"/>
  <c r="H9" i="1"/>
  <c r="I19" i="1"/>
  <c r="I9" i="1"/>
  <c r="I28" i="1"/>
  <c r="G19" i="1"/>
  <c r="G11" i="1"/>
  <c r="G9" i="1"/>
  <c r="G8" i="1" l="1"/>
  <c r="I8" i="1"/>
  <c r="H8" i="1"/>
  <c r="G50" i="1" l="1"/>
  <c r="F50" i="1"/>
  <c r="H50" i="1"/>
</calcChain>
</file>

<file path=xl/sharedStrings.xml><?xml version="1.0" encoding="utf-8"?>
<sst xmlns="http://schemas.openxmlformats.org/spreadsheetml/2006/main" count="126" uniqueCount="114">
  <si>
    <t>Pamatojums datu apkopošanai-28.08.2018.Ministru kabineta noteikumi nr. 555 "Veselības aprūpes pakalpojumu organizēšanas un samaksas  kārtība"</t>
  </si>
  <si>
    <t>Pārskats par valsts apmaksāto dzemdību pakalpojumu īpatsvaru ārstniecības iestādēs, %</t>
  </si>
  <si>
    <t>Ārstniecības iestāde</t>
  </si>
  <si>
    <t>ĀI kods</t>
  </si>
  <si>
    <t>Dzemdību skaits</t>
  </si>
  <si>
    <t>Dzemdību īpatsvars%</t>
  </si>
  <si>
    <t>Kopā</t>
  </si>
  <si>
    <t>t.sk. fizioloģiskās dzemdības*</t>
  </si>
  <si>
    <t>t.sk. dzemdības dzemdību patoloģijas gadījumā**</t>
  </si>
  <si>
    <t>t.sk. ķeizargrieziens***</t>
  </si>
  <si>
    <t>Fizioloģiskās dzemdības</t>
  </si>
  <si>
    <t>Dzemdības dzemdību patoloģijas gadījumā</t>
  </si>
  <si>
    <t>Ķeizargrieziens</t>
  </si>
  <si>
    <t>7=4/3*100</t>
  </si>
  <si>
    <t>8=5/3*100</t>
  </si>
  <si>
    <t>9=6/3*100</t>
  </si>
  <si>
    <t>KOPĀ/ VIDĒJI</t>
  </si>
  <si>
    <t>V līmeņa ārstniecības iestādes</t>
  </si>
  <si>
    <t>Paula Stradiņa klīniskā universitātes slimnīca</t>
  </si>
  <si>
    <t>010011803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</si>
  <si>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</si>
  <si>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</si>
  <si>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</si>
  <si>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</si>
  <si>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</si>
  <si>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</si>
  <si>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</si>
  <si>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</si>
  <si>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</si>
  <si>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</si>
  <si>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</si>
  <si>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</si>
  <si>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</si>
  <si>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</si>
  <si>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</si>
  <si>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</si>
  <si>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</si>
  <si>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</si>
  <si>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</si>
  <si>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</si>
  <si>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</si>
  <si>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</si>
  <si>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</si>
  <si>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</si>
  <si>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</si>
  <si>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</si>
  <si>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</si>
  <si>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</si>
  <si>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Preiļu slimnīca</t>
  </si>
  <si>
    <t>760200002</t>
  </si>
  <si>
    <t>Siguldas slimnīca</t>
  </si>
  <si>
    <t>801600003</t>
  </si>
  <si>
    <t>Specializētās ārstniecības iestādes</t>
  </si>
  <si>
    <t>Rīgas Dzemdību nams</t>
  </si>
  <si>
    <t>010021301</t>
  </si>
  <si>
    <t xml:space="preserve">Dati atlasīti un grupēti pamatojoties uz stacionārajā kartē norādītajiem dzemdību manipulāciju kodiem: </t>
  </si>
  <si>
    <t>*Fizioloģiskās dzemdības:</t>
  </si>
  <si>
    <t>16100 - Dzemdības ārpus stacionāra;</t>
  </si>
  <si>
    <t>16106 - Fizioloģiskās dzemdības. Neuzrādīt kopā ar manipulācijām 16107, 16108 un 16115.</t>
  </si>
  <si>
    <t>** Dzemdības dzemdību patoloģijas gadījumā:</t>
  </si>
  <si>
    <t>16107 - Dzemdības dzemdību patoloģijas gadījumā. Neuzrādīt kopā ar 16106,16108 un 16115;</t>
  </si>
  <si>
    <t>16108 - Dzemdības ekstraģenitālas patoloģijas gadījumā. Neuzrādīt kopā ar 16106, 16107 un 16115.</t>
  </si>
  <si>
    <t>***Ķeizargrieziens:</t>
  </si>
  <si>
    <t>16115 - Ķeizargrieziens. Neuzrādīt kopā ar 16106,16107 un 16108</t>
  </si>
  <si>
    <t>Gads</t>
  </si>
  <si>
    <t>Dzemdību īpatsvars %</t>
  </si>
  <si>
    <t>Dzemdību skaita atšķirība pret iepriekšējo gadu</t>
  </si>
  <si>
    <t>Nosaukums</t>
  </si>
  <si>
    <t>Valsts apmaksāto dzemdību gadījumu skaits un īpatsvars pa ārstniecības iestādēm</t>
  </si>
  <si>
    <t>Definīcija</t>
  </si>
  <si>
    <t>Valsts apmaksāto dzemdību skaits un veids</t>
  </si>
  <si>
    <t xml:space="preserve">Rādītāja klasifikācija </t>
  </si>
  <si>
    <r>
      <t>Uz personu vērsta aprūpe</t>
    </r>
    <r>
      <rPr>
        <sz val="8"/>
        <rFont val="Wingdings"/>
        <charset val="2"/>
      </rPr>
      <t>¨</t>
    </r>
    <r>
      <rPr>
        <sz val="8"/>
        <rFont val="Times New Roman"/>
        <family val="1"/>
        <charset val="186"/>
      </rPr>
      <t>Efektivitāte</t>
    </r>
    <r>
      <rPr>
        <sz val="8"/>
        <rFont val="Wingdings"/>
        <charset val="2"/>
      </rPr>
      <t>¨</t>
    </r>
    <r>
      <rPr>
        <sz val="8"/>
        <rFont val="Times New Roman"/>
        <family val="1"/>
        <charset val="186"/>
      </rPr>
      <t>Drošība</t>
    </r>
    <r>
      <rPr>
        <sz val="8"/>
        <rFont val="Wingdings"/>
        <charset val="2"/>
      </rPr>
      <t>¨</t>
    </r>
  </si>
  <si>
    <r>
      <t>Labāka veselība un labklājība</t>
    </r>
    <r>
      <rPr>
        <sz val="8"/>
        <rFont val="Wingdings"/>
        <charset val="2"/>
      </rPr>
      <t>¨</t>
    </r>
    <r>
      <rPr>
        <sz val="8"/>
        <rFont val="Times New Roman"/>
        <family val="1"/>
        <charset val="186"/>
      </rPr>
      <t>Veselības aprūpes resursi</t>
    </r>
    <r>
      <rPr>
        <sz val="8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8"/>
        <rFont val="Times New Roman"/>
        <family val="1"/>
        <charset val="186"/>
      </rPr>
      <t xml:space="preserve">Pārvaldība, vadība </t>
    </r>
    <r>
      <rPr>
        <sz val="8"/>
        <rFont val="Wingdings"/>
        <charset val="2"/>
      </rPr>
      <t>¨</t>
    </r>
  </si>
  <si>
    <t>Datu avots</t>
  </si>
  <si>
    <t>-Nacionālā veselības dienesta Stacionāro pakalpojumu datu bāze</t>
  </si>
  <si>
    <t>Aprēķins</t>
  </si>
  <si>
    <r>
      <t>(Attiecīgās hospitalizācijas grupas hospitalizāciju skaits /</t>
    </r>
    <r>
      <rPr>
        <sz val="8"/>
        <color theme="1"/>
        <rFont val="Times New Roman"/>
        <family val="1"/>
        <charset val="186"/>
      </rPr>
      <t xml:space="preserve"> </t>
    </r>
    <r>
      <rPr>
        <sz val="8"/>
        <color rgb="FF000000"/>
        <rFont val="Times New Roman"/>
        <family val="1"/>
        <charset val="186"/>
      </rPr>
      <t>Hospitalizāciju skaits) *100</t>
    </r>
  </si>
  <si>
    <t>Skaitītājs</t>
  </si>
  <si>
    <t>Attiecīgā dzemdību veida skaits.</t>
  </si>
  <si>
    <t>Izdalītie dzemdību veidi:</t>
  </si>
  <si>
    <t>1) Fizioloģiskās dzemdības (manipulācijas kods 16100 vai 16106)</t>
  </si>
  <si>
    <r>
      <t>2)</t>
    </r>
    <r>
      <rPr>
        <sz val="8"/>
        <color theme="1"/>
        <rFont val="Times New Roman"/>
        <family val="1"/>
        <charset val="186"/>
      </rPr>
      <t xml:space="preserve"> Dzemdības dzemdību patoloģijas gadījumā (16107 un 16108)</t>
    </r>
  </si>
  <si>
    <r>
      <t>3)</t>
    </r>
    <r>
      <rPr>
        <sz val="8"/>
        <color theme="1"/>
        <rFont val="Times New Roman"/>
        <family val="1"/>
        <charset val="186"/>
      </rPr>
      <t xml:space="preserve"> Ķeizargrieziens (manipulācijas kods 16115)</t>
    </r>
  </si>
  <si>
    <t>Saucējs</t>
  </si>
  <si>
    <r>
      <t xml:space="preserve">Dzemdību skaits (uzskaites dokumentā norādīts manipulāciju kods 16100 vai 16106 vai 16107 vai 16108 </t>
    </r>
    <r>
      <rPr>
        <sz val="8"/>
        <color theme="1"/>
        <rFont val="Times New Roman"/>
        <family val="1"/>
        <charset val="186"/>
      </rPr>
      <t>vai 16115)</t>
    </r>
    <r>
      <rPr>
        <sz val="8"/>
        <color theme="1"/>
        <rFont val="Calibri"/>
        <family val="2"/>
        <charset val="186"/>
        <scheme val="minor"/>
      </rPr>
      <t> </t>
    </r>
  </si>
  <si>
    <t>Iekļaušanas kritēriji</t>
  </si>
  <si>
    <r>
      <t xml:space="preserve">Visi uzskaites dokumenti, kur manipulāciju kods 16100 vai 16106 vai 16107 vai 16108 </t>
    </r>
    <r>
      <rPr>
        <sz val="8"/>
        <color theme="1"/>
        <rFont val="Times New Roman"/>
        <family val="1"/>
        <charset val="186"/>
      </rPr>
      <t>vai16115)</t>
    </r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</si>
  <si>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</si>
  <si>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</si>
  <si>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</si>
  <si>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</si>
  <si>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>Reizi nedēļā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>Reizi mēnesī</t>
    </r>
    <r>
      <rPr>
        <sz val="8"/>
        <color rgb="FF000000"/>
        <rFont val="Wingdings"/>
        <charset val="2"/>
      </rPr>
      <t>¨</t>
    </r>
  </si>
  <si>
    <r>
      <t>Reizi ceturksnī</t>
    </r>
    <r>
      <rPr>
        <sz val="8"/>
        <color rgb="FF000000"/>
        <rFont val="Wingdings"/>
        <charset val="2"/>
      </rPr>
      <t>þ</t>
    </r>
    <r>
      <rPr>
        <sz val="8"/>
        <color rgb="FF000000"/>
        <rFont val="Times New Roman"/>
        <family val="1"/>
        <charset val="186"/>
      </rPr>
      <t>Reizi pusgadā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>Reizi gadā</t>
    </r>
    <r>
      <rPr>
        <sz val="8"/>
        <color rgb="FF000000"/>
        <rFont val="Wingdings"/>
        <charset val="2"/>
      </rPr>
      <t>¨</t>
    </r>
  </si>
  <si>
    <t>Mērķa grupa</t>
  </si>
  <si>
    <t>Sievietes, kurām bijušas dzemdības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</si>
  <si>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</si>
  <si>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</si>
  <si>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</si>
  <si>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8"/>
        <color rgb="FF000000"/>
        <rFont val="Wingdings"/>
        <charset val="2"/>
      </rPr>
      <t>þ</t>
    </r>
    <r>
      <rPr>
        <sz val="8"/>
        <color rgb="FF000000"/>
        <rFont val="Times New Roman"/>
        <family val="1"/>
        <charset val="186"/>
      </rPr>
      <t>Reģionāla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 xml:space="preserve"> Ārstniecības iestāžu līmenī</t>
    </r>
    <r>
      <rPr>
        <sz val="8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</si>
  <si>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</si>
  <si>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8"/>
        <color rgb="FF000000"/>
        <rFont val="Wingdings"/>
        <charset val="2"/>
      </rPr>
      <t>þ</t>
    </r>
  </si>
  <si>
    <r>
      <t>SPKC mājaslapa</t>
    </r>
    <r>
      <rPr>
        <sz val="8"/>
        <color rgb="FF000000"/>
        <rFont val="Wingdings"/>
        <charset val="2"/>
      </rPr>
      <t>¨</t>
    </r>
  </si>
  <si>
    <r>
      <t>Latvijas veselības aprūpes statistikas gadagrāmata</t>
    </r>
    <r>
      <rPr>
        <sz val="8"/>
        <color rgb="FF000000"/>
        <rFont val="Wingdings"/>
        <charset val="2"/>
      </rPr>
      <t>¨</t>
    </r>
  </si>
  <si>
    <r>
      <t>Nav publiski pieejams</t>
    </r>
    <r>
      <rPr>
        <sz val="8"/>
        <color rgb="FF000000"/>
        <rFont val="Wingdings"/>
        <charset val="2"/>
      </rPr>
      <t>¨</t>
    </r>
  </si>
  <si>
    <t>(veiktais darbs, neiekļaujot nekvotējamos stacionāros pakalpojumus, kas nav iekļauti rēķinā)</t>
  </si>
  <si>
    <t>Dzemdību pakalpojumu īpatsvara tendence ārstniecības iestādēs no 2018.-2020.gadam</t>
  </si>
  <si>
    <t>V līmeņa specializētās ārstniecības iestādes</t>
  </si>
  <si>
    <t>II līmeņa ārstniecības iestādes</t>
  </si>
  <si>
    <t>Pārskata periods: 2020. gada janvāris - decembris</t>
  </si>
  <si>
    <t>Atskaite ietver stacionārās kartes apmaksājamā statusā, ar izrakstīšanas datumu no 1.janvāra līdz 31.decembrim</t>
  </si>
  <si>
    <t>2018. gads janvāris- decembris</t>
  </si>
  <si>
    <t>2019. gads janvāris- decembris</t>
  </si>
  <si>
    <t>2020. gads janvāris- 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</si>
</sst>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name val="Wingdings"/>
      <charset val="2"/>
    </font>
    <font>
      <sz val="8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8"/>
      <color rgb="FF000000"/>
      <name val="Wingdings"/>
      <charset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1" applyFont="1"/>
    <xf numFmtId="0" fontId="3" fillId="0" borderId="2" xfId="2" applyFont="1" applyBorder="1" applyAlignment="1">
      <alignment horizontal="left" vertical="center" wrapText="1"/>
    </xf>
    <xf numFmtId="0" fontId="6" fillId="0" borderId="0" xfId="2" applyFont="1"/>
    <xf numFmtId="0" fontId="3" fillId="0" borderId="0" xfId="1" applyFont="1" applyFill="1"/>
    <xf numFmtId="0" fontId="6" fillId="0" borderId="0" xfId="4" applyFont="1" applyAlignment="1">
      <alignment horizontal="center" vertical="center"/>
    </xf>
    <xf numFmtId="0" fontId="9" fillId="2" borderId="10" xfId="4" applyFont="1" applyFill="1" applyBorder="1" applyAlignment="1">
      <alignment horizontal="center" vertical="center" wrapText="1"/>
    </xf>
    <xf numFmtId="0" fontId="10" fillId="2" borderId="12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 wrapText="1"/>
    </xf>
    <xf numFmtId="0" fontId="11" fillId="0" borderId="14" xfId="5" applyNumberFormat="1" applyFont="1" applyFill="1" applyBorder="1" applyAlignment="1" applyProtection="1">
      <alignment horizontal="center" vertical="center" wrapText="1"/>
    </xf>
    <xf numFmtId="0" fontId="11" fillId="0" borderId="11" xfId="5" applyNumberFormat="1" applyFont="1" applyFill="1" applyBorder="1" applyAlignment="1" applyProtection="1">
      <alignment horizontal="center" vertical="center" wrapText="1"/>
    </xf>
    <xf numFmtId="0" fontId="11" fillId="0" borderId="15" xfId="5" applyNumberFormat="1" applyFont="1" applyFill="1" applyBorder="1" applyAlignment="1" applyProtection="1">
      <alignment horizontal="center" vertical="center" wrapText="1"/>
    </xf>
    <xf numFmtId="0" fontId="11" fillId="0" borderId="16" xfId="5" applyNumberFormat="1" applyFont="1" applyFill="1" applyBorder="1" applyAlignment="1" applyProtection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5" fillId="0" borderId="0" xfId="4" applyFont="1"/>
    <xf numFmtId="0" fontId="6" fillId="0" borderId="0" xfId="4" applyFont="1"/>
    <xf numFmtId="3" fontId="6" fillId="0" borderId="0" xfId="4" applyNumberFormat="1" applyFont="1"/>
    <xf numFmtId="0" fontId="3" fillId="0" borderId="0" xfId="4" applyFont="1"/>
    <xf numFmtId="0" fontId="3" fillId="0" borderId="0" xfId="4" applyFont="1" applyAlignment="1">
      <alignment horizontal="left" indent="2"/>
    </xf>
    <xf numFmtId="0" fontId="6" fillId="0" borderId="0" xfId="4" applyFont="1" applyAlignment="1">
      <alignment horizontal="left" indent="2"/>
    </xf>
    <xf numFmtId="0" fontId="13" fillId="0" borderId="0" xfId="0" applyFont="1" applyAlignment="1">
      <alignment horizontal="left"/>
    </xf>
    <xf numFmtId="0" fontId="5" fillId="0" borderId="0" xfId="7" applyFont="1"/>
    <xf numFmtId="0" fontId="12" fillId="0" borderId="0" xfId="7" applyFont="1"/>
    <xf numFmtId="0" fontId="8" fillId="2" borderId="10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17" fillId="0" borderId="0" xfId="8" applyFont="1"/>
    <xf numFmtId="0" fontId="20" fillId="0" borderId="0" xfId="8" applyFont="1"/>
    <xf numFmtId="0" fontId="17" fillId="0" borderId="0" xfId="0" applyFont="1" applyAlignment="1">
      <alignment vertical="center"/>
    </xf>
    <xf numFmtId="0" fontId="23" fillId="0" borderId="0" xfId="0" applyFont="1"/>
    <xf numFmtId="0" fontId="15" fillId="0" borderId="32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5" fillId="2" borderId="17" xfId="4" applyFont="1" applyFill="1" applyBorder="1"/>
    <xf numFmtId="0" fontId="5" fillId="2" borderId="18" xfId="4" applyFont="1" applyFill="1" applyBorder="1"/>
    <xf numFmtId="9" fontId="5" fillId="2" borderId="17" xfId="6" applyFont="1" applyFill="1" applyBorder="1"/>
    <xf numFmtId="9" fontId="5" fillId="2" borderId="19" xfId="6" applyFont="1" applyFill="1" applyBorder="1"/>
    <xf numFmtId="9" fontId="5" fillId="2" borderId="18" xfId="6" applyFont="1" applyFill="1" applyBorder="1"/>
    <xf numFmtId="0" fontId="5" fillId="3" borderId="20" xfId="4" applyFont="1" applyFill="1" applyBorder="1" applyAlignment="1">
      <alignment horizontal="left" indent="1"/>
    </xf>
    <xf numFmtId="0" fontId="5" fillId="3" borderId="21" xfId="4" applyFont="1" applyFill="1" applyBorder="1" applyAlignment="1">
      <alignment horizontal="left" indent="1"/>
    </xf>
    <xf numFmtId="9" fontId="5" fillId="3" borderId="23" xfId="6" applyFont="1" applyFill="1" applyBorder="1"/>
    <xf numFmtId="9" fontId="5" fillId="3" borderId="22" xfId="6" applyFont="1" applyFill="1" applyBorder="1"/>
    <xf numFmtId="9" fontId="5" fillId="3" borderId="24" xfId="6" applyFont="1" applyFill="1" applyBorder="1"/>
    <xf numFmtId="0" fontId="6" fillId="0" borderId="25" xfId="4" applyFont="1" applyFill="1" applyBorder="1" applyAlignment="1">
      <alignment horizontal="left" indent="2"/>
    </xf>
    <xf numFmtId="0" fontId="6" fillId="0" borderId="26" xfId="4" applyFont="1" applyFill="1" applyBorder="1" applyAlignment="1"/>
    <xf numFmtId="9" fontId="6" fillId="0" borderId="25" xfId="6" applyFont="1" applyFill="1" applyBorder="1"/>
    <xf numFmtId="9" fontId="6" fillId="0" borderId="2" xfId="6" applyFont="1" applyFill="1" applyBorder="1"/>
    <xf numFmtId="9" fontId="6" fillId="0" borderId="26" xfId="6" applyFont="1" applyFill="1" applyBorder="1"/>
    <xf numFmtId="0" fontId="5" fillId="3" borderId="27" xfId="4" applyFont="1" applyFill="1" applyBorder="1" applyAlignment="1">
      <alignment horizontal="left" indent="1"/>
    </xf>
    <xf numFmtId="0" fontId="5" fillId="3" borderId="7" xfId="4" applyFont="1" applyFill="1" applyBorder="1" applyAlignment="1"/>
    <xf numFmtId="9" fontId="5" fillId="3" borderId="6" xfId="6" applyFont="1" applyFill="1" applyBorder="1"/>
    <xf numFmtId="9" fontId="5" fillId="3" borderId="8" xfId="6" applyFont="1" applyFill="1" applyBorder="1"/>
    <xf numFmtId="9" fontId="5" fillId="3" borderId="9" xfId="6" applyFont="1" applyFill="1" applyBorder="1"/>
    <xf numFmtId="0" fontId="6" fillId="0" borderId="10" xfId="4" applyFont="1" applyFill="1" applyBorder="1" applyAlignment="1">
      <alignment horizontal="left" indent="2"/>
    </xf>
    <xf numFmtId="0" fontId="6" fillId="0" borderId="13" xfId="4" applyFont="1" applyFill="1" applyBorder="1" applyAlignment="1"/>
    <xf numFmtId="9" fontId="6" fillId="0" borderId="10" xfId="6" applyFont="1" applyFill="1" applyBorder="1"/>
    <xf numFmtId="9" fontId="6" fillId="0" borderId="12" xfId="6" applyFont="1" applyFill="1" applyBorder="1"/>
    <xf numFmtId="9" fontId="6" fillId="0" borderId="13" xfId="6" applyFont="1" applyFill="1" applyBorder="1"/>
    <xf numFmtId="0" fontId="25" fillId="0" borderId="0" xfId="9" applyFont="1"/>
    <xf numFmtId="0" fontId="6" fillId="0" borderId="0" xfId="1" applyFont="1" applyFill="1"/>
    <xf numFmtId="0" fontId="14" fillId="0" borderId="0" xfId="3" applyFont="1" applyFill="1" applyBorder="1" applyAlignment="1">
      <alignment horizontal="left" vertical="center"/>
    </xf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2" xfId="0" applyNumberFormat="1" applyFont="1" applyFill="1" applyBorder="1" applyAlignment="1">
      <alignment horizontal="right"/>
    </xf>
    <xf numFmtId="3" fontId="5" fillId="0" borderId="6" xfId="0" applyNumberFormat="1" applyFont="1" applyBorder="1"/>
    <xf numFmtId="3" fontId="5" fillId="0" borderId="25" xfId="0" applyNumberFormat="1" applyFont="1" applyFill="1" applyBorder="1" applyAlignment="1">
      <alignment horizontal="right"/>
    </xf>
    <xf numFmtId="3" fontId="6" fillId="0" borderId="26" xfId="0" applyNumberFormat="1" applyFont="1" applyFill="1" applyBorder="1" applyAlignment="1">
      <alignment horizontal="right"/>
    </xf>
    <xf numFmtId="0" fontId="8" fillId="2" borderId="28" xfId="4" applyFont="1" applyFill="1" applyBorder="1" applyAlignment="1">
      <alignment horizontal="center" vertical="center" wrapText="1"/>
    </xf>
    <xf numFmtId="0" fontId="8" fillId="2" borderId="29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13" xfId="4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 wrapText="1"/>
    </xf>
    <xf numFmtId="0" fontId="9" fillId="2" borderId="9" xfId="4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3" fontId="5" fillId="2" borderId="17" xfId="4" applyNumberFormat="1" applyFont="1" applyFill="1" applyBorder="1"/>
    <xf numFmtId="3" fontId="5" fillId="2" borderId="19" xfId="4" applyNumberFormat="1" applyFont="1" applyFill="1" applyBorder="1"/>
    <xf numFmtId="3" fontId="5" fillId="3" borderId="22" xfId="4" applyNumberFormat="1" applyFont="1" applyFill="1" applyBorder="1"/>
    <xf numFmtId="3" fontId="5" fillId="3" borderId="24" xfId="4" applyNumberFormat="1" applyFont="1" applyFill="1" applyBorder="1"/>
    <xf numFmtId="3" fontId="5" fillId="0" borderId="25" xfId="4" applyNumberFormat="1" applyFont="1" applyFill="1" applyBorder="1"/>
    <xf numFmtId="3" fontId="6" fillId="0" borderId="2" xfId="4" applyNumberFormat="1" applyFont="1" applyFill="1" applyBorder="1"/>
    <xf numFmtId="3" fontId="6" fillId="0" borderId="26" xfId="4" applyNumberFormat="1" applyFont="1" applyFill="1" applyBorder="1"/>
    <xf numFmtId="3" fontId="5" fillId="3" borderId="6" xfId="4" applyNumberFormat="1" applyFont="1" applyFill="1" applyBorder="1"/>
    <xf numFmtId="3" fontId="5" fillId="3" borderId="8" xfId="4" applyNumberFormat="1" applyFont="1" applyFill="1" applyBorder="1"/>
    <xf numFmtId="3" fontId="5" fillId="3" borderId="9" xfId="4" applyNumberFormat="1" applyFont="1" applyFill="1" applyBorder="1"/>
    <xf numFmtId="3" fontId="5" fillId="0" borderId="10" xfId="4" applyNumberFormat="1" applyFont="1" applyFill="1" applyBorder="1"/>
    <xf numFmtId="3" fontId="6" fillId="0" borderId="12" xfId="4" applyNumberFormat="1" applyFont="1" applyFill="1" applyBorder="1"/>
    <xf numFmtId="3" fontId="6" fillId="0" borderId="13" xfId="4" applyNumberFormat="1" applyFont="1" applyFill="1" applyBorder="1"/>
    <xf numFmtId="0" fontId="5" fillId="0" borderId="30" xfId="4" applyFont="1" applyFill="1" applyBorder="1" applyAlignment="1">
      <alignment horizontal="center"/>
    </xf>
    <xf numFmtId="9" fontId="6" fillId="0" borderId="23" xfId="6" applyFont="1" applyFill="1" applyBorder="1"/>
    <xf numFmtId="9" fontId="6" fillId="0" borderId="22" xfId="6" applyFont="1" applyFill="1" applyBorder="1"/>
    <xf numFmtId="3" fontId="6" fillId="0" borderId="24" xfId="4" applyNumberFormat="1" applyFont="1" applyFill="1" applyBorder="1" applyAlignment="1">
      <alignment horizontal="right"/>
    </xf>
    <xf numFmtId="0" fontId="5" fillId="0" borderId="31" xfId="4" applyFont="1" applyFill="1" applyBorder="1" applyAlignment="1">
      <alignment horizontal="center"/>
    </xf>
    <xf numFmtId="9" fontId="6" fillId="0" borderId="25" xfId="6" applyFont="1" applyFill="1" applyBorder="1" applyAlignment="1">
      <alignment horizontal="right"/>
    </xf>
    <xf numFmtId="9" fontId="6" fillId="0" borderId="2" xfId="6" applyFont="1" applyFill="1" applyBorder="1" applyAlignment="1">
      <alignment horizontal="right"/>
    </xf>
    <xf numFmtId="3" fontId="6" fillId="0" borderId="26" xfId="4" applyNumberFormat="1" applyFont="1" applyFill="1" applyBorder="1" applyAlignment="1">
      <alignment horizontal="right"/>
    </xf>
    <xf numFmtId="0" fontId="5" fillId="0" borderId="29" xfId="4" applyFont="1" applyFill="1" applyBorder="1" applyAlignment="1">
      <alignment horizontal="center"/>
    </xf>
    <xf numFmtId="3" fontId="5" fillId="0" borderId="10" xfId="4" applyNumberFormat="1" applyFont="1" applyFill="1" applyBorder="1" applyAlignment="1">
      <alignment horizontal="right"/>
    </xf>
    <xf numFmtId="3" fontId="6" fillId="0" borderId="12" xfId="4" applyNumberFormat="1" applyFont="1" applyFill="1" applyBorder="1" applyAlignment="1">
      <alignment horizontal="right"/>
    </xf>
    <xf numFmtId="3" fontId="6" fillId="0" borderId="13" xfId="4" applyNumberFormat="1" applyFont="1" applyFill="1" applyBorder="1" applyAlignment="1">
      <alignment horizontal="right"/>
    </xf>
    <xf numFmtId="9" fontId="6" fillId="0" borderId="10" xfId="6" applyFont="1" applyFill="1" applyBorder="1" applyAlignment="1">
      <alignment horizontal="right"/>
    </xf>
    <xf numFmtId="9" fontId="6" fillId="0" borderId="12" xfId="6" applyFont="1" applyFill="1" applyBorder="1" applyAlignment="1">
      <alignment horizontal="right"/>
    </xf>
  </cellXfs>
  <cellStyles count="19">
    <cellStyle name="Comma 2" xfId="14" xr:uid="{00000000-0005-0000-0000-000000000000}"/>
    <cellStyle name="Comma 2 2" xfId="18" xr:uid="{F95575EA-996D-4752-9D54-9B54D58B9305}"/>
    <cellStyle name="Comma 3" xfId="11" xr:uid="{00000000-0005-0000-0000-000001000000}"/>
    <cellStyle name="Comma 3 2" xfId="17" xr:uid="{0EAD33B2-DD07-46A3-9725-A3DA1E67C462}"/>
    <cellStyle name="Comma_R0001_veiktais_darbs_2009_UZŅEMŠANAS_NODAĻA 2" xfId="5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8" xr:uid="{00000000-0005-0000-0000-000006000000}"/>
    <cellStyle name="Normal 2 2 3" xfId="16" xr:uid="{00000000-0005-0000-0000-000007000000}"/>
    <cellStyle name="Normal 3" xfId="9" xr:uid="{00000000-0005-0000-0000-000008000000}"/>
    <cellStyle name="Normal 4" xfId="7" xr:uid="{00000000-0005-0000-0000-000009000000}"/>
    <cellStyle name="Normal 4 2" xfId="12" xr:uid="{00000000-0005-0000-0000-00000A000000}"/>
    <cellStyle name="Normal 4 3" xfId="13" xr:uid="{00000000-0005-0000-0000-00000B000000}"/>
    <cellStyle name="Normal_parskatu_tabulas_uz5_III_rikojumam 2" xfId="2" xr:uid="{00000000-0005-0000-0000-00000C000000}"/>
    <cellStyle name="Normal_rindu_garums_veidlapa" xfId="1" xr:uid="{00000000-0005-0000-0000-00000D000000}"/>
    <cellStyle name="Parasts 2" xfId="15" xr:uid="{00000000-0005-0000-0000-00000E000000}"/>
    <cellStyle name="Percent 2" xfId="6" xr:uid="{00000000-0005-0000-0000-00000F000000}"/>
    <cellStyle name="Percent 3" xfId="10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476249</xdr:colOff>
      <xdr:row>0</xdr:row>
      <xdr:rowOff>123748</xdr:rowOff>
    </xdr:from>
    <xdr:to>
      <xdr:col>4</xdr:col>
      <xdr:colOff>581024</xdr:colOff>
      <xdr:row>0</xdr:row>
      <xdr:rowOff>1209676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9" y="123748"/>
          <a:ext cx="1609725" cy="108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I51"/>
  <sheetViews>
    <sheetView tabSelected="1" zoomScaleNormal="100" workbookViewId="0">
      <selection activeCell="M13" sqref="M13"/>
    </sheetView>
  </sheetViews>
  <sheetFormatPr defaultRowHeight="13.2" x14ac:dyDescent="0.25"/>
  <cols>
    <col min="1" max="1" width="43.109375" style="1" customWidth="1"/>
    <col min="2" max="2" width="12" style="1" customWidth="1"/>
    <col min="3" max="3" width="11.44140625" style="1" customWidth="1"/>
    <col min="4" max="4" width="11.109375" style="1" customWidth="1"/>
    <col min="5" max="5" width="13.109375" style="1" customWidth="1"/>
    <col min="6" max="6" width="15" style="1" customWidth="1"/>
    <col min="7" max="7" width="9.6640625" style="1" customWidth="1"/>
    <col min="8" max="8" width="13.33203125" style="1" customWidth="1"/>
    <col min="9" max="9" width="11.5546875" style="1" customWidth="1"/>
    <col min="10" max="176" width="9.109375" style="1"/>
    <col min="177" max="177" width="40.109375" style="1" customWidth="1"/>
    <col min="178" max="178" width="9.88671875" style="1" customWidth="1"/>
    <col min="179" max="179" width="11.44140625" style="1" customWidth="1"/>
    <col min="180" max="180" width="11.109375" style="1" customWidth="1"/>
    <col min="181" max="181" width="15.44140625" style="1" customWidth="1"/>
    <col min="182" max="182" width="13.33203125" style="1" customWidth="1"/>
    <col min="183" max="183" width="9.109375" style="1"/>
    <col min="184" max="184" width="13.33203125" style="1" customWidth="1"/>
    <col min="185" max="185" width="12.88671875" style="1" customWidth="1"/>
    <col min="186" max="432" width="9.109375" style="1"/>
    <col min="433" max="433" width="40.109375" style="1" customWidth="1"/>
    <col min="434" max="434" width="9.88671875" style="1" customWidth="1"/>
    <col min="435" max="435" width="11.44140625" style="1" customWidth="1"/>
    <col min="436" max="436" width="11.109375" style="1" customWidth="1"/>
    <col min="437" max="437" width="15.44140625" style="1" customWidth="1"/>
    <col min="438" max="438" width="13.33203125" style="1" customWidth="1"/>
    <col min="439" max="439" width="9.109375" style="1"/>
    <col min="440" max="440" width="13.33203125" style="1" customWidth="1"/>
    <col min="441" max="441" width="12.88671875" style="1" customWidth="1"/>
    <col min="442" max="688" width="9.109375" style="1"/>
    <col min="689" max="689" width="40.109375" style="1" customWidth="1"/>
    <col min="690" max="690" width="9.88671875" style="1" customWidth="1"/>
    <col min="691" max="691" width="11.44140625" style="1" customWidth="1"/>
    <col min="692" max="692" width="11.109375" style="1" customWidth="1"/>
    <col min="693" max="693" width="15.44140625" style="1" customWidth="1"/>
    <col min="694" max="694" width="13.33203125" style="1" customWidth="1"/>
    <col min="695" max="695" width="9.109375" style="1"/>
    <col min="696" max="696" width="13.33203125" style="1" customWidth="1"/>
    <col min="697" max="697" width="12.88671875" style="1" customWidth="1"/>
    <col min="698" max="944" width="9.109375" style="1"/>
    <col min="945" max="945" width="40.109375" style="1" customWidth="1"/>
    <col min="946" max="946" width="9.88671875" style="1" customWidth="1"/>
    <col min="947" max="947" width="11.44140625" style="1" customWidth="1"/>
    <col min="948" max="948" width="11.109375" style="1" customWidth="1"/>
    <col min="949" max="949" width="15.44140625" style="1" customWidth="1"/>
    <col min="950" max="950" width="13.33203125" style="1" customWidth="1"/>
    <col min="951" max="951" width="9.109375" style="1"/>
    <col min="952" max="952" width="13.33203125" style="1" customWidth="1"/>
    <col min="953" max="953" width="12.88671875" style="1" customWidth="1"/>
    <col min="954" max="1200" width="9.109375" style="1"/>
    <col min="1201" max="1201" width="40.109375" style="1" customWidth="1"/>
    <col min="1202" max="1202" width="9.88671875" style="1" customWidth="1"/>
    <col min="1203" max="1203" width="11.44140625" style="1" customWidth="1"/>
    <col min="1204" max="1204" width="11.109375" style="1" customWidth="1"/>
    <col min="1205" max="1205" width="15.44140625" style="1" customWidth="1"/>
    <col min="1206" max="1206" width="13.33203125" style="1" customWidth="1"/>
    <col min="1207" max="1207" width="9.109375" style="1"/>
    <col min="1208" max="1208" width="13.33203125" style="1" customWidth="1"/>
    <col min="1209" max="1209" width="12.88671875" style="1" customWidth="1"/>
    <col min="1210" max="1456" width="9.109375" style="1"/>
    <col min="1457" max="1457" width="40.109375" style="1" customWidth="1"/>
    <col min="1458" max="1458" width="9.88671875" style="1" customWidth="1"/>
    <col min="1459" max="1459" width="11.44140625" style="1" customWidth="1"/>
    <col min="1460" max="1460" width="11.109375" style="1" customWidth="1"/>
    <col min="1461" max="1461" width="15.44140625" style="1" customWidth="1"/>
    <col min="1462" max="1462" width="13.33203125" style="1" customWidth="1"/>
    <col min="1463" max="1463" width="9.109375" style="1"/>
    <col min="1464" max="1464" width="13.33203125" style="1" customWidth="1"/>
    <col min="1465" max="1465" width="12.88671875" style="1" customWidth="1"/>
    <col min="1466" max="1712" width="9.109375" style="1"/>
    <col min="1713" max="1713" width="40.109375" style="1" customWidth="1"/>
    <col min="1714" max="1714" width="9.88671875" style="1" customWidth="1"/>
    <col min="1715" max="1715" width="11.44140625" style="1" customWidth="1"/>
    <col min="1716" max="1716" width="11.109375" style="1" customWidth="1"/>
    <col min="1717" max="1717" width="15.44140625" style="1" customWidth="1"/>
    <col min="1718" max="1718" width="13.33203125" style="1" customWidth="1"/>
    <col min="1719" max="1719" width="9.109375" style="1"/>
    <col min="1720" max="1720" width="13.33203125" style="1" customWidth="1"/>
    <col min="1721" max="1721" width="12.88671875" style="1" customWidth="1"/>
    <col min="1722" max="1968" width="9.109375" style="1"/>
    <col min="1969" max="1969" width="40.109375" style="1" customWidth="1"/>
    <col min="1970" max="1970" width="9.88671875" style="1" customWidth="1"/>
    <col min="1971" max="1971" width="11.44140625" style="1" customWidth="1"/>
    <col min="1972" max="1972" width="11.109375" style="1" customWidth="1"/>
    <col min="1973" max="1973" width="15.44140625" style="1" customWidth="1"/>
    <col min="1974" max="1974" width="13.33203125" style="1" customWidth="1"/>
    <col min="1975" max="1975" width="9.109375" style="1"/>
    <col min="1976" max="1976" width="13.33203125" style="1" customWidth="1"/>
    <col min="1977" max="1977" width="12.88671875" style="1" customWidth="1"/>
    <col min="1978" max="2224" width="9.109375" style="1"/>
    <col min="2225" max="2225" width="40.109375" style="1" customWidth="1"/>
    <col min="2226" max="2226" width="9.88671875" style="1" customWidth="1"/>
    <col min="2227" max="2227" width="11.44140625" style="1" customWidth="1"/>
    <col min="2228" max="2228" width="11.109375" style="1" customWidth="1"/>
    <col min="2229" max="2229" width="15.44140625" style="1" customWidth="1"/>
    <col min="2230" max="2230" width="13.33203125" style="1" customWidth="1"/>
    <col min="2231" max="2231" width="9.109375" style="1"/>
    <col min="2232" max="2232" width="13.33203125" style="1" customWidth="1"/>
    <col min="2233" max="2233" width="12.88671875" style="1" customWidth="1"/>
    <col min="2234" max="2480" width="9.109375" style="1"/>
    <col min="2481" max="2481" width="40.109375" style="1" customWidth="1"/>
    <col min="2482" max="2482" width="9.88671875" style="1" customWidth="1"/>
    <col min="2483" max="2483" width="11.44140625" style="1" customWidth="1"/>
    <col min="2484" max="2484" width="11.109375" style="1" customWidth="1"/>
    <col min="2485" max="2485" width="15.44140625" style="1" customWidth="1"/>
    <col min="2486" max="2486" width="13.33203125" style="1" customWidth="1"/>
    <col min="2487" max="2487" width="9.109375" style="1"/>
    <col min="2488" max="2488" width="13.33203125" style="1" customWidth="1"/>
    <col min="2489" max="2489" width="12.88671875" style="1" customWidth="1"/>
    <col min="2490" max="2736" width="9.109375" style="1"/>
    <col min="2737" max="2737" width="40.109375" style="1" customWidth="1"/>
    <col min="2738" max="2738" width="9.88671875" style="1" customWidth="1"/>
    <col min="2739" max="2739" width="11.44140625" style="1" customWidth="1"/>
    <col min="2740" max="2740" width="11.109375" style="1" customWidth="1"/>
    <col min="2741" max="2741" width="15.44140625" style="1" customWidth="1"/>
    <col min="2742" max="2742" width="13.33203125" style="1" customWidth="1"/>
    <col min="2743" max="2743" width="9.109375" style="1"/>
    <col min="2744" max="2744" width="13.33203125" style="1" customWidth="1"/>
    <col min="2745" max="2745" width="12.88671875" style="1" customWidth="1"/>
    <col min="2746" max="2992" width="9.109375" style="1"/>
    <col min="2993" max="2993" width="40.109375" style="1" customWidth="1"/>
    <col min="2994" max="2994" width="9.88671875" style="1" customWidth="1"/>
    <col min="2995" max="2995" width="11.44140625" style="1" customWidth="1"/>
    <col min="2996" max="2996" width="11.109375" style="1" customWidth="1"/>
    <col min="2997" max="2997" width="15.44140625" style="1" customWidth="1"/>
    <col min="2998" max="2998" width="13.33203125" style="1" customWidth="1"/>
    <col min="2999" max="2999" width="9.109375" style="1"/>
    <col min="3000" max="3000" width="13.33203125" style="1" customWidth="1"/>
    <col min="3001" max="3001" width="12.88671875" style="1" customWidth="1"/>
    <col min="3002" max="3248" width="9.109375" style="1"/>
    <col min="3249" max="3249" width="40.109375" style="1" customWidth="1"/>
    <col min="3250" max="3250" width="9.88671875" style="1" customWidth="1"/>
    <col min="3251" max="3251" width="11.44140625" style="1" customWidth="1"/>
    <col min="3252" max="3252" width="11.109375" style="1" customWidth="1"/>
    <col min="3253" max="3253" width="15.44140625" style="1" customWidth="1"/>
    <col min="3254" max="3254" width="13.33203125" style="1" customWidth="1"/>
    <col min="3255" max="3255" width="9.109375" style="1"/>
    <col min="3256" max="3256" width="13.33203125" style="1" customWidth="1"/>
    <col min="3257" max="3257" width="12.88671875" style="1" customWidth="1"/>
    <col min="3258" max="3504" width="9.109375" style="1"/>
    <col min="3505" max="3505" width="40.109375" style="1" customWidth="1"/>
    <col min="3506" max="3506" width="9.88671875" style="1" customWidth="1"/>
    <col min="3507" max="3507" width="11.44140625" style="1" customWidth="1"/>
    <col min="3508" max="3508" width="11.109375" style="1" customWidth="1"/>
    <col min="3509" max="3509" width="15.44140625" style="1" customWidth="1"/>
    <col min="3510" max="3510" width="13.33203125" style="1" customWidth="1"/>
    <col min="3511" max="3511" width="9.109375" style="1"/>
    <col min="3512" max="3512" width="13.33203125" style="1" customWidth="1"/>
    <col min="3513" max="3513" width="12.88671875" style="1" customWidth="1"/>
    <col min="3514" max="3760" width="9.109375" style="1"/>
    <col min="3761" max="3761" width="40.109375" style="1" customWidth="1"/>
    <col min="3762" max="3762" width="9.88671875" style="1" customWidth="1"/>
    <col min="3763" max="3763" width="11.44140625" style="1" customWidth="1"/>
    <col min="3764" max="3764" width="11.109375" style="1" customWidth="1"/>
    <col min="3765" max="3765" width="15.44140625" style="1" customWidth="1"/>
    <col min="3766" max="3766" width="13.33203125" style="1" customWidth="1"/>
    <col min="3767" max="3767" width="9.109375" style="1"/>
    <col min="3768" max="3768" width="13.33203125" style="1" customWidth="1"/>
    <col min="3769" max="3769" width="12.88671875" style="1" customWidth="1"/>
    <col min="3770" max="4016" width="9.109375" style="1"/>
    <col min="4017" max="4017" width="40.109375" style="1" customWidth="1"/>
    <col min="4018" max="4018" width="9.88671875" style="1" customWidth="1"/>
    <col min="4019" max="4019" width="11.44140625" style="1" customWidth="1"/>
    <col min="4020" max="4020" width="11.109375" style="1" customWidth="1"/>
    <col min="4021" max="4021" width="15.44140625" style="1" customWidth="1"/>
    <col min="4022" max="4022" width="13.33203125" style="1" customWidth="1"/>
    <col min="4023" max="4023" width="9.109375" style="1"/>
    <col min="4024" max="4024" width="13.33203125" style="1" customWidth="1"/>
    <col min="4025" max="4025" width="12.88671875" style="1" customWidth="1"/>
    <col min="4026" max="4272" width="9.109375" style="1"/>
    <col min="4273" max="4273" width="40.109375" style="1" customWidth="1"/>
    <col min="4274" max="4274" width="9.88671875" style="1" customWidth="1"/>
    <col min="4275" max="4275" width="11.44140625" style="1" customWidth="1"/>
    <col min="4276" max="4276" width="11.109375" style="1" customWidth="1"/>
    <col min="4277" max="4277" width="15.44140625" style="1" customWidth="1"/>
    <col min="4278" max="4278" width="13.33203125" style="1" customWidth="1"/>
    <col min="4279" max="4279" width="9.109375" style="1"/>
    <col min="4280" max="4280" width="13.33203125" style="1" customWidth="1"/>
    <col min="4281" max="4281" width="12.88671875" style="1" customWidth="1"/>
    <col min="4282" max="4528" width="9.109375" style="1"/>
    <col min="4529" max="4529" width="40.109375" style="1" customWidth="1"/>
    <col min="4530" max="4530" width="9.88671875" style="1" customWidth="1"/>
    <col min="4531" max="4531" width="11.44140625" style="1" customWidth="1"/>
    <col min="4532" max="4532" width="11.109375" style="1" customWidth="1"/>
    <col min="4533" max="4533" width="15.44140625" style="1" customWidth="1"/>
    <col min="4534" max="4534" width="13.33203125" style="1" customWidth="1"/>
    <col min="4535" max="4535" width="9.109375" style="1"/>
    <col min="4536" max="4536" width="13.33203125" style="1" customWidth="1"/>
    <col min="4537" max="4537" width="12.88671875" style="1" customWidth="1"/>
    <col min="4538" max="4784" width="9.109375" style="1"/>
    <col min="4785" max="4785" width="40.109375" style="1" customWidth="1"/>
    <col min="4786" max="4786" width="9.88671875" style="1" customWidth="1"/>
    <col min="4787" max="4787" width="11.44140625" style="1" customWidth="1"/>
    <col min="4788" max="4788" width="11.109375" style="1" customWidth="1"/>
    <col min="4789" max="4789" width="15.44140625" style="1" customWidth="1"/>
    <col min="4790" max="4790" width="13.33203125" style="1" customWidth="1"/>
    <col min="4791" max="4791" width="9.109375" style="1"/>
    <col min="4792" max="4792" width="13.33203125" style="1" customWidth="1"/>
    <col min="4793" max="4793" width="12.88671875" style="1" customWidth="1"/>
    <col min="4794" max="5040" width="9.109375" style="1"/>
    <col min="5041" max="5041" width="40.109375" style="1" customWidth="1"/>
    <col min="5042" max="5042" width="9.88671875" style="1" customWidth="1"/>
    <col min="5043" max="5043" width="11.44140625" style="1" customWidth="1"/>
    <col min="5044" max="5044" width="11.109375" style="1" customWidth="1"/>
    <col min="5045" max="5045" width="15.44140625" style="1" customWidth="1"/>
    <col min="5046" max="5046" width="13.33203125" style="1" customWidth="1"/>
    <col min="5047" max="5047" width="9.109375" style="1"/>
    <col min="5048" max="5048" width="13.33203125" style="1" customWidth="1"/>
    <col min="5049" max="5049" width="12.88671875" style="1" customWidth="1"/>
    <col min="5050" max="5296" width="9.109375" style="1"/>
    <col min="5297" max="5297" width="40.109375" style="1" customWidth="1"/>
    <col min="5298" max="5298" width="9.88671875" style="1" customWidth="1"/>
    <col min="5299" max="5299" width="11.44140625" style="1" customWidth="1"/>
    <col min="5300" max="5300" width="11.109375" style="1" customWidth="1"/>
    <col min="5301" max="5301" width="15.44140625" style="1" customWidth="1"/>
    <col min="5302" max="5302" width="13.33203125" style="1" customWidth="1"/>
    <col min="5303" max="5303" width="9.109375" style="1"/>
    <col min="5304" max="5304" width="13.33203125" style="1" customWidth="1"/>
    <col min="5305" max="5305" width="12.88671875" style="1" customWidth="1"/>
    <col min="5306" max="5552" width="9.109375" style="1"/>
    <col min="5553" max="5553" width="40.109375" style="1" customWidth="1"/>
    <col min="5554" max="5554" width="9.88671875" style="1" customWidth="1"/>
    <col min="5555" max="5555" width="11.44140625" style="1" customWidth="1"/>
    <col min="5556" max="5556" width="11.109375" style="1" customWidth="1"/>
    <col min="5557" max="5557" width="15.44140625" style="1" customWidth="1"/>
    <col min="5558" max="5558" width="13.33203125" style="1" customWidth="1"/>
    <col min="5559" max="5559" width="9.109375" style="1"/>
    <col min="5560" max="5560" width="13.33203125" style="1" customWidth="1"/>
    <col min="5561" max="5561" width="12.88671875" style="1" customWidth="1"/>
    <col min="5562" max="5808" width="9.109375" style="1"/>
    <col min="5809" max="5809" width="40.109375" style="1" customWidth="1"/>
    <col min="5810" max="5810" width="9.88671875" style="1" customWidth="1"/>
    <col min="5811" max="5811" width="11.44140625" style="1" customWidth="1"/>
    <col min="5812" max="5812" width="11.109375" style="1" customWidth="1"/>
    <col min="5813" max="5813" width="15.44140625" style="1" customWidth="1"/>
    <col min="5814" max="5814" width="13.33203125" style="1" customWidth="1"/>
    <col min="5815" max="5815" width="9.109375" style="1"/>
    <col min="5816" max="5816" width="13.33203125" style="1" customWidth="1"/>
    <col min="5817" max="5817" width="12.88671875" style="1" customWidth="1"/>
    <col min="5818" max="6064" width="9.109375" style="1"/>
    <col min="6065" max="6065" width="40.109375" style="1" customWidth="1"/>
    <col min="6066" max="6066" width="9.88671875" style="1" customWidth="1"/>
    <col min="6067" max="6067" width="11.44140625" style="1" customWidth="1"/>
    <col min="6068" max="6068" width="11.109375" style="1" customWidth="1"/>
    <col min="6069" max="6069" width="15.44140625" style="1" customWidth="1"/>
    <col min="6070" max="6070" width="13.33203125" style="1" customWidth="1"/>
    <col min="6071" max="6071" width="9.109375" style="1"/>
    <col min="6072" max="6072" width="13.33203125" style="1" customWidth="1"/>
    <col min="6073" max="6073" width="12.88671875" style="1" customWidth="1"/>
    <col min="6074" max="6320" width="9.109375" style="1"/>
    <col min="6321" max="6321" width="40.109375" style="1" customWidth="1"/>
    <col min="6322" max="6322" width="9.88671875" style="1" customWidth="1"/>
    <col min="6323" max="6323" width="11.44140625" style="1" customWidth="1"/>
    <col min="6324" max="6324" width="11.109375" style="1" customWidth="1"/>
    <col min="6325" max="6325" width="15.44140625" style="1" customWidth="1"/>
    <col min="6326" max="6326" width="13.33203125" style="1" customWidth="1"/>
    <col min="6327" max="6327" width="9.109375" style="1"/>
    <col min="6328" max="6328" width="13.33203125" style="1" customWidth="1"/>
    <col min="6329" max="6329" width="12.88671875" style="1" customWidth="1"/>
    <col min="6330" max="6576" width="9.109375" style="1"/>
    <col min="6577" max="6577" width="40.109375" style="1" customWidth="1"/>
    <col min="6578" max="6578" width="9.88671875" style="1" customWidth="1"/>
    <col min="6579" max="6579" width="11.44140625" style="1" customWidth="1"/>
    <col min="6580" max="6580" width="11.109375" style="1" customWidth="1"/>
    <col min="6581" max="6581" width="15.44140625" style="1" customWidth="1"/>
    <col min="6582" max="6582" width="13.33203125" style="1" customWidth="1"/>
    <col min="6583" max="6583" width="9.109375" style="1"/>
    <col min="6584" max="6584" width="13.33203125" style="1" customWidth="1"/>
    <col min="6585" max="6585" width="12.88671875" style="1" customWidth="1"/>
    <col min="6586" max="6832" width="9.109375" style="1"/>
    <col min="6833" max="6833" width="40.109375" style="1" customWidth="1"/>
    <col min="6834" max="6834" width="9.88671875" style="1" customWidth="1"/>
    <col min="6835" max="6835" width="11.44140625" style="1" customWidth="1"/>
    <col min="6836" max="6836" width="11.109375" style="1" customWidth="1"/>
    <col min="6837" max="6837" width="15.44140625" style="1" customWidth="1"/>
    <col min="6838" max="6838" width="13.33203125" style="1" customWidth="1"/>
    <col min="6839" max="6839" width="9.109375" style="1"/>
    <col min="6840" max="6840" width="13.33203125" style="1" customWidth="1"/>
    <col min="6841" max="6841" width="12.88671875" style="1" customWidth="1"/>
    <col min="6842" max="7088" width="9.109375" style="1"/>
    <col min="7089" max="7089" width="40.109375" style="1" customWidth="1"/>
    <col min="7090" max="7090" width="9.88671875" style="1" customWidth="1"/>
    <col min="7091" max="7091" width="11.44140625" style="1" customWidth="1"/>
    <col min="7092" max="7092" width="11.109375" style="1" customWidth="1"/>
    <col min="7093" max="7093" width="15.44140625" style="1" customWidth="1"/>
    <col min="7094" max="7094" width="13.33203125" style="1" customWidth="1"/>
    <col min="7095" max="7095" width="9.109375" style="1"/>
    <col min="7096" max="7096" width="13.33203125" style="1" customWidth="1"/>
    <col min="7097" max="7097" width="12.88671875" style="1" customWidth="1"/>
    <col min="7098" max="7344" width="9.109375" style="1"/>
    <col min="7345" max="7345" width="40.109375" style="1" customWidth="1"/>
    <col min="7346" max="7346" width="9.88671875" style="1" customWidth="1"/>
    <col min="7347" max="7347" width="11.44140625" style="1" customWidth="1"/>
    <col min="7348" max="7348" width="11.109375" style="1" customWidth="1"/>
    <col min="7349" max="7349" width="15.44140625" style="1" customWidth="1"/>
    <col min="7350" max="7350" width="13.33203125" style="1" customWidth="1"/>
    <col min="7351" max="7351" width="9.109375" style="1"/>
    <col min="7352" max="7352" width="13.33203125" style="1" customWidth="1"/>
    <col min="7353" max="7353" width="12.88671875" style="1" customWidth="1"/>
    <col min="7354" max="7600" width="9.109375" style="1"/>
    <col min="7601" max="7601" width="40.109375" style="1" customWidth="1"/>
    <col min="7602" max="7602" width="9.88671875" style="1" customWidth="1"/>
    <col min="7603" max="7603" width="11.44140625" style="1" customWidth="1"/>
    <col min="7604" max="7604" width="11.109375" style="1" customWidth="1"/>
    <col min="7605" max="7605" width="15.44140625" style="1" customWidth="1"/>
    <col min="7606" max="7606" width="13.33203125" style="1" customWidth="1"/>
    <col min="7607" max="7607" width="9.109375" style="1"/>
    <col min="7608" max="7608" width="13.33203125" style="1" customWidth="1"/>
    <col min="7609" max="7609" width="12.88671875" style="1" customWidth="1"/>
    <col min="7610" max="7856" width="9.109375" style="1"/>
    <col min="7857" max="7857" width="40.109375" style="1" customWidth="1"/>
    <col min="7858" max="7858" width="9.88671875" style="1" customWidth="1"/>
    <col min="7859" max="7859" width="11.44140625" style="1" customWidth="1"/>
    <col min="7860" max="7860" width="11.109375" style="1" customWidth="1"/>
    <col min="7861" max="7861" width="15.44140625" style="1" customWidth="1"/>
    <col min="7862" max="7862" width="13.33203125" style="1" customWidth="1"/>
    <col min="7863" max="7863" width="9.109375" style="1"/>
    <col min="7864" max="7864" width="13.33203125" style="1" customWidth="1"/>
    <col min="7865" max="7865" width="12.88671875" style="1" customWidth="1"/>
    <col min="7866" max="8112" width="9.109375" style="1"/>
    <col min="8113" max="8113" width="40.109375" style="1" customWidth="1"/>
    <col min="8114" max="8114" width="9.88671875" style="1" customWidth="1"/>
    <col min="8115" max="8115" width="11.44140625" style="1" customWidth="1"/>
    <col min="8116" max="8116" width="11.109375" style="1" customWidth="1"/>
    <col min="8117" max="8117" width="15.44140625" style="1" customWidth="1"/>
    <col min="8118" max="8118" width="13.33203125" style="1" customWidth="1"/>
    <col min="8119" max="8119" width="9.109375" style="1"/>
    <col min="8120" max="8120" width="13.33203125" style="1" customWidth="1"/>
    <col min="8121" max="8121" width="12.88671875" style="1" customWidth="1"/>
    <col min="8122" max="8368" width="9.109375" style="1"/>
    <col min="8369" max="8369" width="40.109375" style="1" customWidth="1"/>
    <col min="8370" max="8370" width="9.88671875" style="1" customWidth="1"/>
    <col min="8371" max="8371" width="11.44140625" style="1" customWidth="1"/>
    <col min="8372" max="8372" width="11.109375" style="1" customWidth="1"/>
    <col min="8373" max="8373" width="15.44140625" style="1" customWidth="1"/>
    <col min="8374" max="8374" width="13.33203125" style="1" customWidth="1"/>
    <col min="8375" max="8375" width="9.109375" style="1"/>
    <col min="8376" max="8376" width="13.33203125" style="1" customWidth="1"/>
    <col min="8377" max="8377" width="12.88671875" style="1" customWidth="1"/>
    <col min="8378" max="8624" width="9.109375" style="1"/>
    <col min="8625" max="8625" width="40.109375" style="1" customWidth="1"/>
    <col min="8626" max="8626" width="9.88671875" style="1" customWidth="1"/>
    <col min="8627" max="8627" width="11.44140625" style="1" customWidth="1"/>
    <col min="8628" max="8628" width="11.109375" style="1" customWidth="1"/>
    <col min="8629" max="8629" width="15.44140625" style="1" customWidth="1"/>
    <col min="8630" max="8630" width="13.33203125" style="1" customWidth="1"/>
    <col min="8631" max="8631" width="9.109375" style="1"/>
    <col min="8632" max="8632" width="13.33203125" style="1" customWidth="1"/>
    <col min="8633" max="8633" width="12.88671875" style="1" customWidth="1"/>
    <col min="8634" max="8880" width="9.109375" style="1"/>
    <col min="8881" max="8881" width="40.109375" style="1" customWidth="1"/>
    <col min="8882" max="8882" width="9.88671875" style="1" customWidth="1"/>
    <col min="8883" max="8883" width="11.44140625" style="1" customWidth="1"/>
    <col min="8884" max="8884" width="11.109375" style="1" customWidth="1"/>
    <col min="8885" max="8885" width="15.44140625" style="1" customWidth="1"/>
    <col min="8886" max="8886" width="13.33203125" style="1" customWidth="1"/>
    <col min="8887" max="8887" width="9.109375" style="1"/>
    <col min="8888" max="8888" width="13.33203125" style="1" customWidth="1"/>
    <col min="8889" max="8889" width="12.88671875" style="1" customWidth="1"/>
    <col min="8890" max="9136" width="9.109375" style="1"/>
    <col min="9137" max="9137" width="40.109375" style="1" customWidth="1"/>
    <col min="9138" max="9138" width="9.88671875" style="1" customWidth="1"/>
    <col min="9139" max="9139" width="11.44140625" style="1" customWidth="1"/>
    <col min="9140" max="9140" width="11.109375" style="1" customWidth="1"/>
    <col min="9141" max="9141" width="15.44140625" style="1" customWidth="1"/>
    <col min="9142" max="9142" width="13.33203125" style="1" customWidth="1"/>
    <col min="9143" max="9143" width="9.109375" style="1"/>
    <col min="9144" max="9144" width="13.33203125" style="1" customWidth="1"/>
    <col min="9145" max="9145" width="12.88671875" style="1" customWidth="1"/>
    <col min="9146" max="9392" width="9.109375" style="1"/>
    <col min="9393" max="9393" width="40.109375" style="1" customWidth="1"/>
    <col min="9394" max="9394" width="9.88671875" style="1" customWidth="1"/>
    <col min="9395" max="9395" width="11.44140625" style="1" customWidth="1"/>
    <col min="9396" max="9396" width="11.109375" style="1" customWidth="1"/>
    <col min="9397" max="9397" width="15.44140625" style="1" customWidth="1"/>
    <col min="9398" max="9398" width="13.33203125" style="1" customWidth="1"/>
    <col min="9399" max="9399" width="9.109375" style="1"/>
    <col min="9400" max="9400" width="13.33203125" style="1" customWidth="1"/>
    <col min="9401" max="9401" width="12.88671875" style="1" customWidth="1"/>
    <col min="9402" max="9648" width="9.109375" style="1"/>
    <col min="9649" max="9649" width="40.109375" style="1" customWidth="1"/>
    <col min="9650" max="9650" width="9.88671875" style="1" customWidth="1"/>
    <col min="9651" max="9651" width="11.44140625" style="1" customWidth="1"/>
    <col min="9652" max="9652" width="11.109375" style="1" customWidth="1"/>
    <col min="9653" max="9653" width="15.44140625" style="1" customWidth="1"/>
    <col min="9654" max="9654" width="13.33203125" style="1" customWidth="1"/>
    <col min="9655" max="9655" width="9.109375" style="1"/>
    <col min="9656" max="9656" width="13.33203125" style="1" customWidth="1"/>
    <col min="9657" max="9657" width="12.88671875" style="1" customWidth="1"/>
    <col min="9658" max="9904" width="9.109375" style="1"/>
    <col min="9905" max="9905" width="40.109375" style="1" customWidth="1"/>
    <col min="9906" max="9906" width="9.88671875" style="1" customWidth="1"/>
    <col min="9907" max="9907" width="11.44140625" style="1" customWidth="1"/>
    <col min="9908" max="9908" width="11.109375" style="1" customWidth="1"/>
    <col min="9909" max="9909" width="15.44140625" style="1" customWidth="1"/>
    <col min="9910" max="9910" width="13.33203125" style="1" customWidth="1"/>
    <col min="9911" max="9911" width="9.109375" style="1"/>
    <col min="9912" max="9912" width="13.33203125" style="1" customWidth="1"/>
    <col min="9913" max="9913" width="12.88671875" style="1" customWidth="1"/>
    <col min="9914" max="10160" width="9.109375" style="1"/>
    <col min="10161" max="10161" width="40.109375" style="1" customWidth="1"/>
    <col min="10162" max="10162" width="9.88671875" style="1" customWidth="1"/>
    <col min="10163" max="10163" width="11.44140625" style="1" customWidth="1"/>
    <col min="10164" max="10164" width="11.109375" style="1" customWidth="1"/>
    <col min="10165" max="10165" width="15.44140625" style="1" customWidth="1"/>
    <col min="10166" max="10166" width="13.33203125" style="1" customWidth="1"/>
    <col min="10167" max="10167" width="9.109375" style="1"/>
    <col min="10168" max="10168" width="13.33203125" style="1" customWidth="1"/>
    <col min="10169" max="10169" width="12.88671875" style="1" customWidth="1"/>
    <col min="10170" max="10416" width="9.109375" style="1"/>
    <col min="10417" max="10417" width="40.109375" style="1" customWidth="1"/>
    <col min="10418" max="10418" width="9.88671875" style="1" customWidth="1"/>
    <col min="10419" max="10419" width="11.44140625" style="1" customWidth="1"/>
    <col min="10420" max="10420" width="11.109375" style="1" customWidth="1"/>
    <col min="10421" max="10421" width="15.44140625" style="1" customWidth="1"/>
    <col min="10422" max="10422" width="13.33203125" style="1" customWidth="1"/>
    <col min="10423" max="10423" width="9.109375" style="1"/>
    <col min="10424" max="10424" width="13.33203125" style="1" customWidth="1"/>
    <col min="10425" max="10425" width="12.88671875" style="1" customWidth="1"/>
    <col min="10426" max="10672" width="9.109375" style="1"/>
    <col min="10673" max="10673" width="40.109375" style="1" customWidth="1"/>
    <col min="10674" max="10674" width="9.88671875" style="1" customWidth="1"/>
    <col min="10675" max="10675" width="11.44140625" style="1" customWidth="1"/>
    <col min="10676" max="10676" width="11.109375" style="1" customWidth="1"/>
    <col min="10677" max="10677" width="15.44140625" style="1" customWidth="1"/>
    <col min="10678" max="10678" width="13.33203125" style="1" customWidth="1"/>
    <col min="10679" max="10679" width="9.109375" style="1"/>
    <col min="10680" max="10680" width="13.33203125" style="1" customWidth="1"/>
    <col min="10681" max="10681" width="12.88671875" style="1" customWidth="1"/>
    <col min="10682" max="10928" width="9.109375" style="1"/>
    <col min="10929" max="10929" width="40.109375" style="1" customWidth="1"/>
    <col min="10930" max="10930" width="9.88671875" style="1" customWidth="1"/>
    <col min="10931" max="10931" width="11.44140625" style="1" customWidth="1"/>
    <col min="10932" max="10932" width="11.109375" style="1" customWidth="1"/>
    <col min="10933" max="10933" width="15.44140625" style="1" customWidth="1"/>
    <col min="10934" max="10934" width="13.33203125" style="1" customWidth="1"/>
    <col min="10935" max="10935" width="9.109375" style="1"/>
    <col min="10936" max="10936" width="13.33203125" style="1" customWidth="1"/>
    <col min="10937" max="10937" width="12.88671875" style="1" customWidth="1"/>
    <col min="10938" max="11184" width="9.109375" style="1"/>
    <col min="11185" max="11185" width="40.109375" style="1" customWidth="1"/>
    <col min="11186" max="11186" width="9.88671875" style="1" customWidth="1"/>
    <col min="11187" max="11187" width="11.44140625" style="1" customWidth="1"/>
    <col min="11188" max="11188" width="11.109375" style="1" customWidth="1"/>
    <col min="11189" max="11189" width="15.44140625" style="1" customWidth="1"/>
    <col min="11190" max="11190" width="13.33203125" style="1" customWidth="1"/>
    <col min="11191" max="11191" width="9.109375" style="1"/>
    <col min="11192" max="11192" width="13.33203125" style="1" customWidth="1"/>
    <col min="11193" max="11193" width="12.88671875" style="1" customWidth="1"/>
    <col min="11194" max="11440" width="9.109375" style="1"/>
    <col min="11441" max="11441" width="40.109375" style="1" customWidth="1"/>
    <col min="11442" max="11442" width="9.88671875" style="1" customWidth="1"/>
    <col min="11443" max="11443" width="11.44140625" style="1" customWidth="1"/>
    <col min="11444" max="11444" width="11.109375" style="1" customWidth="1"/>
    <col min="11445" max="11445" width="15.44140625" style="1" customWidth="1"/>
    <col min="11446" max="11446" width="13.33203125" style="1" customWidth="1"/>
    <col min="11447" max="11447" width="9.109375" style="1"/>
    <col min="11448" max="11448" width="13.33203125" style="1" customWidth="1"/>
    <col min="11449" max="11449" width="12.88671875" style="1" customWidth="1"/>
    <col min="11450" max="11696" width="9.109375" style="1"/>
    <col min="11697" max="11697" width="40.109375" style="1" customWidth="1"/>
    <col min="11698" max="11698" width="9.88671875" style="1" customWidth="1"/>
    <col min="11699" max="11699" width="11.44140625" style="1" customWidth="1"/>
    <col min="11700" max="11700" width="11.109375" style="1" customWidth="1"/>
    <col min="11701" max="11701" width="15.44140625" style="1" customWidth="1"/>
    <col min="11702" max="11702" width="13.33203125" style="1" customWidth="1"/>
    <col min="11703" max="11703" width="9.109375" style="1"/>
    <col min="11704" max="11704" width="13.33203125" style="1" customWidth="1"/>
    <col min="11705" max="11705" width="12.88671875" style="1" customWidth="1"/>
    <col min="11706" max="11952" width="9.109375" style="1"/>
    <col min="11953" max="11953" width="40.109375" style="1" customWidth="1"/>
    <col min="11954" max="11954" width="9.88671875" style="1" customWidth="1"/>
    <col min="11955" max="11955" width="11.44140625" style="1" customWidth="1"/>
    <col min="11956" max="11956" width="11.109375" style="1" customWidth="1"/>
    <col min="11957" max="11957" width="15.44140625" style="1" customWidth="1"/>
    <col min="11958" max="11958" width="13.33203125" style="1" customWidth="1"/>
    <col min="11959" max="11959" width="9.109375" style="1"/>
    <col min="11960" max="11960" width="13.33203125" style="1" customWidth="1"/>
    <col min="11961" max="11961" width="12.88671875" style="1" customWidth="1"/>
    <col min="11962" max="12208" width="9.109375" style="1"/>
    <col min="12209" max="12209" width="40.109375" style="1" customWidth="1"/>
    <col min="12210" max="12210" width="9.88671875" style="1" customWidth="1"/>
    <col min="12211" max="12211" width="11.44140625" style="1" customWidth="1"/>
    <col min="12212" max="12212" width="11.109375" style="1" customWidth="1"/>
    <col min="12213" max="12213" width="15.44140625" style="1" customWidth="1"/>
    <col min="12214" max="12214" width="13.33203125" style="1" customWidth="1"/>
    <col min="12215" max="12215" width="9.109375" style="1"/>
    <col min="12216" max="12216" width="13.33203125" style="1" customWidth="1"/>
    <col min="12217" max="12217" width="12.88671875" style="1" customWidth="1"/>
    <col min="12218" max="12464" width="9.109375" style="1"/>
    <col min="12465" max="12465" width="40.109375" style="1" customWidth="1"/>
    <col min="12466" max="12466" width="9.88671875" style="1" customWidth="1"/>
    <col min="12467" max="12467" width="11.44140625" style="1" customWidth="1"/>
    <col min="12468" max="12468" width="11.109375" style="1" customWidth="1"/>
    <col min="12469" max="12469" width="15.44140625" style="1" customWidth="1"/>
    <col min="12470" max="12470" width="13.33203125" style="1" customWidth="1"/>
    <col min="12471" max="12471" width="9.109375" style="1"/>
    <col min="12472" max="12472" width="13.33203125" style="1" customWidth="1"/>
    <col min="12473" max="12473" width="12.88671875" style="1" customWidth="1"/>
    <col min="12474" max="12720" width="9.109375" style="1"/>
    <col min="12721" max="12721" width="40.109375" style="1" customWidth="1"/>
    <col min="12722" max="12722" width="9.88671875" style="1" customWidth="1"/>
    <col min="12723" max="12723" width="11.44140625" style="1" customWidth="1"/>
    <col min="12724" max="12724" width="11.109375" style="1" customWidth="1"/>
    <col min="12725" max="12725" width="15.44140625" style="1" customWidth="1"/>
    <col min="12726" max="12726" width="13.33203125" style="1" customWidth="1"/>
    <col min="12727" max="12727" width="9.109375" style="1"/>
    <col min="12728" max="12728" width="13.33203125" style="1" customWidth="1"/>
    <col min="12729" max="12729" width="12.88671875" style="1" customWidth="1"/>
    <col min="12730" max="12976" width="9.109375" style="1"/>
    <col min="12977" max="12977" width="40.109375" style="1" customWidth="1"/>
    <col min="12978" max="12978" width="9.88671875" style="1" customWidth="1"/>
    <col min="12979" max="12979" width="11.44140625" style="1" customWidth="1"/>
    <col min="12980" max="12980" width="11.109375" style="1" customWidth="1"/>
    <col min="12981" max="12981" width="15.44140625" style="1" customWidth="1"/>
    <col min="12982" max="12982" width="13.33203125" style="1" customWidth="1"/>
    <col min="12983" max="12983" width="9.109375" style="1"/>
    <col min="12984" max="12984" width="13.33203125" style="1" customWidth="1"/>
    <col min="12985" max="12985" width="12.88671875" style="1" customWidth="1"/>
    <col min="12986" max="13232" width="9.109375" style="1"/>
    <col min="13233" max="13233" width="40.109375" style="1" customWidth="1"/>
    <col min="13234" max="13234" width="9.88671875" style="1" customWidth="1"/>
    <col min="13235" max="13235" width="11.44140625" style="1" customWidth="1"/>
    <col min="13236" max="13236" width="11.109375" style="1" customWidth="1"/>
    <col min="13237" max="13237" width="15.44140625" style="1" customWidth="1"/>
    <col min="13238" max="13238" width="13.33203125" style="1" customWidth="1"/>
    <col min="13239" max="13239" width="9.109375" style="1"/>
    <col min="13240" max="13240" width="13.33203125" style="1" customWidth="1"/>
    <col min="13241" max="13241" width="12.88671875" style="1" customWidth="1"/>
    <col min="13242" max="13488" width="9.109375" style="1"/>
    <col min="13489" max="13489" width="40.109375" style="1" customWidth="1"/>
    <col min="13490" max="13490" width="9.88671875" style="1" customWidth="1"/>
    <col min="13491" max="13491" width="11.44140625" style="1" customWidth="1"/>
    <col min="13492" max="13492" width="11.109375" style="1" customWidth="1"/>
    <col min="13493" max="13493" width="15.44140625" style="1" customWidth="1"/>
    <col min="13494" max="13494" width="13.33203125" style="1" customWidth="1"/>
    <col min="13495" max="13495" width="9.109375" style="1"/>
    <col min="13496" max="13496" width="13.33203125" style="1" customWidth="1"/>
    <col min="13497" max="13497" width="12.88671875" style="1" customWidth="1"/>
    <col min="13498" max="13744" width="9.109375" style="1"/>
    <col min="13745" max="13745" width="40.109375" style="1" customWidth="1"/>
    <col min="13746" max="13746" width="9.88671875" style="1" customWidth="1"/>
    <col min="13747" max="13747" width="11.44140625" style="1" customWidth="1"/>
    <col min="13748" max="13748" width="11.109375" style="1" customWidth="1"/>
    <col min="13749" max="13749" width="15.44140625" style="1" customWidth="1"/>
    <col min="13750" max="13750" width="13.33203125" style="1" customWidth="1"/>
    <col min="13751" max="13751" width="9.109375" style="1"/>
    <col min="13752" max="13752" width="13.33203125" style="1" customWidth="1"/>
    <col min="13753" max="13753" width="12.88671875" style="1" customWidth="1"/>
    <col min="13754" max="14000" width="9.109375" style="1"/>
    <col min="14001" max="14001" width="40.109375" style="1" customWidth="1"/>
    <col min="14002" max="14002" width="9.88671875" style="1" customWidth="1"/>
    <col min="14003" max="14003" width="11.44140625" style="1" customWidth="1"/>
    <col min="14004" max="14004" width="11.109375" style="1" customWidth="1"/>
    <col min="14005" max="14005" width="15.44140625" style="1" customWidth="1"/>
    <col min="14006" max="14006" width="13.33203125" style="1" customWidth="1"/>
    <col min="14007" max="14007" width="9.109375" style="1"/>
    <col min="14008" max="14008" width="13.33203125" style="1" customWidth="1"/>
    <col min="14009" max="14009" width="12.88671875" style="1" customWidth="1"/>
    <col min="14010" max="14256" width="9.109375" style="1"/>
    <col min="14257" max="14257" width="40.109375" style="1" customWidth="1"/>
    <col min="14258" max="14258" width="9.88671875" style="1" customWidth="1"/>
    <col min="14259" max="14259" width="11.44140625" style="1" customWidth="1"/>
    <col min="14260" max="14260" width="11.109375" style="1" customWidth="1"/>
    <col min="14261" max="14261" width="15.44140625" style="1" customWidth="1"/>
    <col min="14262" max="14262" width="13.33203125" style="1" customWidth="1"/>
    <col min="14263" max="14263" width="9.109375" style="1"/>
    <col min="14264" max="14264" width="13.33203125" style="1" customWidth="1"/>
    <col min="14265" max="14265" width="12.88671875" style="1" customWidth="1"/>
    <col min="14266" max="14512" width="9.109375" style="1"/>
    <col min="14513" max="14513" width="40.109375" style="1" customWidth="1"/>
    <col min="14514" max="14514" width="9.88671875" style="1" customWidth="1"/>
    <col min="14515" max="14515" width="11.44140625" style="1" customWidth="1"/>
    <col min="14516" max="14516" width="11.109375" style="1" customWidth="1"/>
    <col min="14517" max="14517" width="15.44140625" style="1" customWidth="1"/>
    <col min="14518" max="14518" width="13.33203125" style="1" customWidth="1"/>
    <col min="14519" max="14519" width="9.109375" style="1"/>
    <col min="14520" max="14520" width="13.33203125" style="1" customWidth="1"/>
    <col min="14521" max="14521" width="12.88671875" style="1" customWidth="1"/>
    <col min="14522" max="14768" width="9.109375" style="1"/>
    <col min="14769" max="14769" width="40.109375" style="1" customWidth="1"/>
    <col min="14770" max="14770" width="9.88671875" style="1" customWidth="1"/>
    <col min="14771" max="14771" width="11.44140625" style="1" customWidth="1"/>
    <col min="14772" max="14772" width="11.109375" style="1" customWidth="1"/>
    <col min="14773" max="14773" width="15.44140625" style="1" customWidth="1"/>
    <col min="14774" max="14774" width="13.33203125" style="1" customWidth="1"/>
    <col min="14775" max="14775" width="9.109375" style="1"/>
    <col min="14776" max="14776" width="13.33203125" style="1" customWidth="1"/>
    <col min="14777" max="14777" width="12.88671875" style="1" customWidth="1"/>
    <col min="14778" max="15024" width="9.109375" style="1"/>
    <col min="15025" max="15025" width="40.109375" style="1" customWidth="1"/>
    <col min="15026" max="15026" width="9.88671875" style="1" customWidth="1"/>
    <col min="15027" max="15027" width="11.44140625" style="1" customWidth="1"/>
    <col min="15028" max="15028" width="11.109375" style="1" customWidth="1"/>
    <col min="15029" max="15029" width="15.44140625" style="1" customWidth="1"/>
    <col min="15030" max="15030" width="13.33203125" style="1" customWidth="1"/>
    <col min="15031" max="15031" width="9.109375" style="1"/>
    <col min="15032" max="15032" width="13.33203125" style="1" customWidth="1"/>
    <col min="15033" max="15033" width="12.88671875" style="1" customWidth="1"/>
    <col min="15034" max="15280" width="9.109375" style="1"/>
    <col min="15281" max="15281" width="40.109375" style="1" customWidth="1"/>
    <col min="15282" max="15282" width="9.88671875" style="1" customWidth="1"/>
    <col min="15283" max="15283" width="11.44140625" style="1" customWidth="1"/>
    <col min="15284" max="15284" width="11.109375" style="1" customWidth="1"/>
    <col min="15285" max="15285" width="15.44140625" style="1" customWidth="1"/>
    <col min="15286" max="15286" width="13.33203125" style="1" customWidth="1"/>
    <col min="15287" max="15287" width="9.109375" style="1"/>
    <col min="15288" max="15288" width="13.33203125" style="1" customWidth="1"/>
    <col min="15289" max="15289" width="12.88671875" style="1" customWidth="1"/>
    <col min="15290" max="15536" width="9.109375" style="1"/>
    <col min="15537" max="15537" width="40.109375" style="1" customWidth="1"/>
    <col min="15538" max="15538" width="9.88671875" style="1" customWidth="1"/>
    <col min="15539" max="15539" width="11.44140625" style="1" customWidth="1"/>
    <col min="15540" max="15540" width="11.109375" style="1" customWidth="1"/>
    <col min="15541" max="15541" width="15.44140625" style="1" customWidth="1"/>
    <col min="15542" max="15542" width="13.33203125" style="1" customWidth="1"/>
    <col min="15543" max="15543" width="9.109375" style="1"/>
    <col min="15544" max="15544" width="13.33203125" style="1" customWidth="1"/>
    <col min="15545" max="15545" width="12.88671875" style="1" customWidth="1"/>
    <col min="15546" max="15792" width="9.109375" style="1"/>
    <col min="15793" max="15793" width="40.109375" style="1" customWidth="1"/>
    <col min="15794" max="15794" width="9.88671875" style="1" customWidth="1"/>
    <col min="15795" max="15795" width="11.44140625" style="1" customWidth="1"/>
    <col min="15796" max="15796" width="11.109375" style="1" customWidth="1"/>
    <col min="15797" max="15797" width="15.44140625" style="1" customWidth="1"/>
    <col min="15798" max="15798" width="13.33203125" style="1" customWidth="1"/>
    <col min="15799" max="15799" width="9.109375" style="1"/>
    <col min="15800" max="15800" width="13.33203125" style="1" customWidth="1"/>
    <col min="15801" max="15801" width="12.88671875" style="1" customWidth="1"/>
    <col min="15802" max="16048" width="9.109375" style="1"/>
    <col min="16049" max="16049" width="40.109375" style="1" customWidth="1"/>
    <col min="16050" max="16050" width="9.88671875" style="1" customWidth="1"/>
    <col min="16051" max="16051" width="11.44140625" style="1" customWidth="1"/>
    <col min="16052" max="16052" width="11.109375" style="1" customWidth="1"/>
    <col min="16053" max="16053" width="15.44140625" style="1" customWidth="1"/>
    <col min="16054" max="16054" width="13.33203125" style="1" customWidth="1"/>
    <col min="16055" max="16055" width="9.109375" style="1"/>
    <col min="16056" max="16056" width="13.33203125" style="1" customWidth="1"/>
    <col min="16057" max="16057" width="12.88671875" style="1" customWidth="1"/>
    <col min="16058" max="16347" width="9.109375" style="1"/>
    <col min="16348" max="16384" width="9.109375" style="1" customWidth="1"/>
  </cols>
  <sheetData>
    <row r="1" spans="1:9" ht="105.75" customHeight="1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9" s="3" customFormat="1" ht="59.25" customHeight="1" x14ac:dyDescent="0.3">
      <c r="A2" s="2" t="s">
        <v>0</v>
      </c>
      <c r="B2" s="80" t="s">
        <v>1</v>
      </c>
      <c r="C2" s="81"/>
      <c r="D2" s="81"/>
      <c r="E2" s="81"/>
      <c r="F2" s="81"/>
      <c r="G2" s="81"/>
      <c r="H2" s="81"/>
      <c r="I2" s="82"/>
    </row>
    <row r="3" spans="1:9" s="4" customFormat="1" ht="15.6" x14ac:dyDescent="0.25">
      <c r="A3" s="66" t="s">
        <v>109</v>
      </c>
    </row>
    <row r="4" spans="1:9" s="65" customFormat="1" ht="16.2" thickBot="1" x14ac:dyDescent="0.35">
      <c r="A4" s="64" t="s">
        <v>105</v>
      </c>
    </row>
    <row r="5" spans="1:9" s="5" customFormat="1" ht="15.6" x14ac:dyDescent="0.3">
      <c r="A5" s="75" t="s">
        <v>2</v>
      </c>
      <c r="B5" s="84" t="s">
        <v>3</v>
      </c>
      <c r="C5" s="86" t="s">
        <v>4</v>
      </c>
      <c r="D5" s="87"/>
      <c r="E5" s="87"/>
      <c r="F5" s="88"/>
      <c r="G5" s="86" t="s">
        <v>5</v>
      </c>
      <c r="H5" s="87"/>
      <c r="I5" s="88"/>
    </row>
    <row r="6" spans="1:9" s="5" customFormat="1" ht="48.6" thickBot="1" x14ac:dyDescent="0.35">
      <c r="A6" s="83"/>
      <c r="B6" s="85"/>
      <c r="C6" s="6" t="s">
        <v>6</v>
      </c>
      <c r="D6" s="7" t="s">
        <v>7</v>
      </c>
      <c r="E6" s="7" t="s">
        <v>8</v>
      </c>
      <c r="F6" s="8" t="s">
        <v>9</v>
      </c>
      <c r="G6" s="9" t="s">
        <v>10</v>
      </c>
      <c r="H6" s="7" t="s">
        <v>11</v>
      </c>
      <c r="I6" s="8" t="s">
        <v>12</v>
      </c>
    </row>
    <row r="7" spans="1:9" s="14" customFormat="1" ht="12.75" customHeight="1" thickBot="1" x14ac:dyDescent="0.35">
      <c r="A7" s="10">
        <v>1</v>
      </c>
      <c r="B7" s="11">
        <v>2</v>
      </c>
      <c r="C7" s="12">
        <v>3</v>
      </c>
      <c r="D7" s="13">
        <v>4</v>
      </c>
      <c r="E7" s="13">
        <v>5</v>
      </c>
      <c r="F7" s="11">
        <v>6</v>
      </c>
      <c r="G7" s="10" t="s">
        <v>13</v>
      </c>
      <c r="H7" s="13" t="s">
        <v>14</v>
      </c>
      <c r="I7" s="11" t="s">
        <v>15</v>
      </c>
    </row>
    <row r="8" spans="1:9" s="15" customFormat="1" ht="17.25" customHeight="1" thickBot="1" x14ac:dyDescent="0.35">
      <c r="A8" s="39" t="s">
        <v>16</v>
      </c>
      <c r="B8" s="40"/>
      <c r="C8" s="92">
        <f>C9+C11+C19+C26+C28+C30</f>
        <v>17084</v>
      </c>
      <c r="D8" s="93">
        <f>D9+D11+D19+D26+D28+D30</f>
        <v>9105</v>
      </c>
      <c r="E8" s="93">
        <f t="shared" ref="E8:F8" si="0">E9+E11+E19+E26+E28+E30</f>
        <v>4095</v>
      </c>
      <c r="F8" s="93">
        <f t="shared" si="0"/>
        <v>3884</v>
      </c>
      <c r="G8" s="41">
        <f>D8/$C8</f>
        <v>0.53295481151955049</v>
      </c>
      <c r="H8" s="42">
        <f t="shared" ref="H8:I29" si="1">E8/$C8</f>
        <v>0.23969796300632171</v>
      </c>
      <c r="I8" s="43">
        <f t="shared" si="1"/>
        <v>0.22734722547412783</v>
      </c>
    </row>
    <row r="9" spans="1:9" s="15" customFormat="1" ht="15.6" x14ac:dyDescent="0.3">
      <c r="A9" s="44" t="s">
        <v>17</v>
      </c>
      <c r="B9" s="45"/>
      <c r="C9" s="94">
        <f>D9+E9+F9</f>
        <v>1439</v>
      </c>
      <c r="D9" s="94">
        <f>SUM(D10)</f>
        <v>477</v>
      </c>
      <c r="E9" s="94">
        <f>SUM(E10)</f>
        <v>432</v>
      </c>
      <c r="F9" s="95">
        <f>SUM(F10)</f>
        <v>530</v>
      </c>
      <c r="G9" s="46">
        <f t="shared" ref="G9:G28" si="2">D9/$C9</f>
        <v>0.33148019457956912</v>
      </c>
      <c r="H9" s="47">
        <f t="shared" si="1"/>
        <v>0.30020847810979845</v>
      </c>
      <c r="I9" s="48">
        <f t="shared" si="1"/>
        <v>0.36831132731063237</v>
      </c>
    </row>
    <row r="10" spans="1:9" s="16" customFormat="1" ht="16.2" thickBot="1" x14ac:dyDescent="0.35">
      <c r="A10" s="49" t="s">
        <v>18</v>
      </c>
      <c r="B10" s="50" t="s">
        <v>19</v>
      </c>
      <c r="C10" s="96">
        <f t="shared" ref="C10:C29" si="3">D10+E10+F10</f>
        <v>1439</v>
      </c>
      <c r="D10" s="97">
        <v>477</v>
      </c>
      <c r="E10" s="97">
        <v>432</v>
      </c>
      <c r="F10" s="98">
        <v>530</v>
      </c>
      <c r="G10" s="51">
        <f t="shared" si="2"/>
        <v>0.33148019457956912</v>
      </c>
      <c r="H10" s="52">
        <f t="shared" si="1"/>
        <v>0.30020847810979845</v>
      </c>
      <c r="I10" s="53">
        <f t="shared" si="1"/>
        <v>0.36831132731063237</v>
      </c>
    </row>
    <row r="11" spans="1:9" s="16" customFormat="1" ht="15.6" x14ac:dyDescent="0.3">
      <c r="A11" s="54" t="s">
        <v>20</v>
      </c>
      <c r="B11" s="55"/>
      <c r="C11" s="99">
        <f t="shared" si="3"/>
        <v>5017</v>
      </c>
      <c r="D11" s="100">
        <f>SUM(D12:D18)</f>
        <v>2960</v>
      </c>
      <c r="E11" s="100">
        <f t="shared" ref="E11:F11" si="4">SUM(E12:E18)</f>
        <v>968</v>
      </c>
      <c r="F11" s="100">
        <f t="shared" si="4"/>
        <v>1089</v>
      </c>
      <c r="G11" s="56">
        <f t="shared" si="2"/>
        <v>0.589994020330875</v>
      </c>
      <c r="H11" s="57">
        <f t="shared" si="1"/>
        <v>0.19294399043252941</v>
      </c>
      <c r="I11" s="58">
        <f t="shared" si="1"/>
        <v>0.21706198923659559</v>
      </c>
    </row>
    <row r="12" spans="1:9" s="15" customFormat="1" ht="15.6" x14ac:dyDescent="0.3">
      <c r="A12" s="49" t="s">
        <v>21</v>
      </c>
      <c r="B12" s="50" t="s">
        <v>22</v>
      </c>
      <c r="C12" s="96">
        <f t="shared" si="3"/>
        <v>651</v>
      </c>
      <c r="D12" s="97">
        <v>468</v>
      </c>
      <c r="E12" s="97">
        <v>77</v>
      </c>
      <c r="F12" s="98">
        <v>106</v>
      </c>
      <c r="G12" s="51">
        <f t="shared" si="2"/>
        <v>0.71889400921658986</v>
      </c>
      <c r="H12" s="52">
        <f t="shared" si="1"/>
        <v>0.11827956989247312</v>
      </c>
      <c r="I12" s="53">
        <f t="shared" si="1"/>
        <v>0.16282642089093702</v>
      </c>
    </row>
    <row r="13" spans="1:9" s="16" customFormat="1" ht="15.6" x14ac:dyDescent="0.3">
      <c r="A13" s="49" t="s">
        <v>23</v>
      </c>
      <c r="B13" s="50" t="s">
        <v>24</v>
      </c>
      <c r="C13" s="96">
        <f t="shared" si="3"/>
        <v>909</v>
      </c>
      <c r="D13" s="97">
        <v>469</v>
      </c>
      <c r="E13" s="97">
        <v>291</v>
      </c>
      <c r="F13" s="98">
        <v>149</v>
      </c>
      <c r="G13" s="51">
        <f t="shared" si="2"/>
        <v>0.51595159515951594</v>
      </c>
      <c r="H13" s="52">
        <f t="shared" si="1"/>
        <v>0.32013201320132012</v>
      </c>
      <c r="I13" s="53">
        <f t="shared" si="1"/>
        <v>0.16391639163916391</v>
      </c>
    </row>
    <row r="14" spans="1:9" s="16" customFormat="1" ht="15.6" x14ac:dyDescent="0.3">
      <c r="A14" s="49" t="s">
        <v>25</v>
      </c>
      <c r="B14" s="50" t="s">
        <v>26</v>
      </c>
      <c r="C14" s="96">
        <f t="shared" si="3"/>
        <v>658</v>
      </c>
      <c r="D14" s="97">
        <v>368</v>
      </c>
      <c r="E14" s="97">
        <v>88</v>
      </c>
      <c r="F14" s="98">
        <v>202</v>
      </c>
      <c r="G14" s="51">
        <f t="shared" si="2"/>
        <v>0.55927051671732519</v>
      </c>
      <c r="H14" s="52">
        <f t="shared" si="1"/>
        <v>0.1337386018237082</v>
      </c>
      <c r="I14" s="53">
        <f t="shared" si="1"/>
        <v>0.30699088145896658</v>
      </c>
    </row>
    <row r="15" spans="1:9" s="16" customFormat="1" ht="15.6" x14ac:dyDescent="0.3">
      <c r="A15" s="49" t="s">
        <v>27</v>
      </c>
      <c r="B15" s="50" t="s">
        <v>28</v>
      </c>
      <c r="C15" s="96">
        <f t="shared" si="3"/>
        <v>911</v>
      </c>
      <c r="D15" s="97">
        <v>644</v>
      </c>
      <c r="E15" s="97">
        <v>98</v>
      </c>
      <c r="F15" s="98">
        <v>169</v>
      </c>
      <c r="G15" s="51">
        <f t="shared" si="2"/>
        <v>0.70691547749725581</v>
      </c>
      <c r="H15" s="52">
        <f t="shared" si="1"/>
        <v>0.10757409440175632</v>
      </c>
      <c r="I15" s="53">
        <f t="shared" si="1"/>
        <v>0.18551042810098792</v>
      </c>
    </row>
    <row r="16" spans="1:9" s="16" customFormat="1" ht="15.6" x14ac:dyDescent="0.3">
      <c r="A16" s="49" t="s">
        <v>29</v>
      </c>
      <c r="B16" s="50" t="s">
        <v>30</v>
      </c>
      <c r="C16" s="96">
        <f t="shared" si="3"/>
        <v>333</v>
      </c>
      <c r="D16" s="97">
        <v>248</v>
      </c>
      <c r="E16" s="97">
        <v>35</v>
      </c>
      <c r="F16" s="98">
        <v>50</v>
      </c>
      <c r="G16" s="51">
        <f t="shared" si="2"/>
        <v>0.74474474474474472</v>
      </c>
      <c r="H16" s="52">
        <f t="shared" si="1"/>
        <v>0.10510510510510511</v>
      </c>
      <c r="I16" s="53">
        <f t="shared" si="1"/>
        <v>0.15015015015015015</v>
      </c>
    </row>
    <row r="17" spans="1:9" s="16" customFormat="1" ht="15.6" x14ac:dyDescent="0.3">
      <c r="A17" s="49" t="s">
        <v>31</v>
      </c>
      <c r="B17" s="50" t="s">
        <v>32</v>
      </c>
      <c r="C17" s="96">
        <f t="shared" si="3"/>
        <v>1025</v>
      </c>
      <c r="D17" s="97">
        <v>474</v>
      </c>
      <c r="E17" s="97">
        <v>233</v>
      </c>
      <c r="F17" s="98">
        <v>318</v>
      </c>
      <c r="G17" s="51">
        <f t="shared" si="2"/>
        <v>0.46243902439024392</v>
      </c>
      <c r="H17" s="52">
        <f t="shared" si="1"/>
        <v>0.22731707317073171</v>
      </c>
      <c r="I17" s="53">
        <f t="shared" si="1"/>
        <v>0.31024390243902439</v>
      </c>
    </row>
    <row r="18" spans="1:9" s="16" customFormat="1" ht="16.2" thickBot="1" x14ac:dyDescent="0.35">
      <c r="A18" s="59" t="s">
        <v>33</v>
      </c>
      <c r="B18" s="60" t="s">
        <v>34</v>
      </c>
      <c r="C18" s="96">
        <f t="shared" si="3"/>
        <v>530</v>
      </c>
      <c r="D18" s="97">
        <v>289</v>
      </c>
      <c r="E18" s="97">
        <v>146</v>
      </c>
      <c r="F18" s="98">
        <v>95</v>
      </c>
      <c r="G18" s="51">
        <f t="shared" si="2"/>
        <v>0.54528301886792452</v>
      </c>
      <c r="H18" s="52">
        <f t="shared" si="1"/>
        <v>0.27547169811320754</v>
      </c>
      <c r="I18" s="53">
        <f t="shared" si="1"/>
        <v>0.17924528301886791</v>
      </c>
    </row>
    <row r="19" spans="1:9" s="16" customFormat="1" ht="15.6" x14ac:dyDescent="0.3">
      <c r="A19" s="54" t="s">
        <v>35</v>
      </c>
      <c r="B19" s="55"/>
      <c r="C19" s="99">
        <f t="shared" si="3"/>
        <v>3717</v>
      </c>
      <c r="D19" s="100">
        <f>SUM(D20:D25)</f>
        <v>2478</v>
      </c>
      <c r="E19" s="100">
        <f t="shared" ref="E19:F19" si="5">SUM(E20:E25)</f>
        <v>494</v>
      </c>
      <c r="F19" s="100">
        <f t="shared" si="5"/>
        <v>745</v>
      </c>
      <c r="G19" s="56">
        <f t="shared" si="2"/>
        <v>0.66666666666666663</v>
      </c>
      <c r="H19" s="57">
        <f t="shared" si="1"/>
        <v>0.13290287866559053</v>
      </c>
      <c r="I19" s="58">
        <f t="shared" si="1"/>
        <v>0.20043045466774281</v>
      </c>
    </row>
    <row r="20" spans="1:9" s="15" customFormat="1" ht="15.6" x14ac:dyDescent="0.3">
      <c r="A20" s="49" t="s">
        <v>36</v>
      </c>
      <c r="B20" s="50" t="s">
        <v>37</v>
      </c>
      <c r="C20" s="96">
        <f t="shared" si="3"/>
        <v>228</v>
      </c>
      <c r="D20" s="97">
        <v>162</v>
      </c>
      <c r="E20" s="97">
        <v>13</v>
      </c>
      <c r="F20" s="98">
        <v>53</v>
      </c>
      <c r="G20" s="51">
        <f t="shared" si="2"/>
        <v>0.71052631578947367</v>
      </c>
      <c r="H20" s="52">
        <f t="shared" si="1"/>
        <v>5.701754385964912E-2</v>
      </c>
      <c r="I20" s="53">
        <f t="shared" si="1"/>
        <v>0.23245614035087719</v>
      </c>
    </row>
    <row r="21" spans="1:9" s="16" customFormat="1" ht="15.6" x14ac:dyDescent="0.3">
      <c r="A21" s="49" t="s">
        <v>38</v>
      </c>
      <c r="B21" s="50" t="s">
        <v>39</v>
      </c>
      <c r="C21" s="96">
        <f t="shared" si="3"/>
        <v>446</v>
      </c>
      <c r="D21" s="97">
        <v>318</v>
      </c>
      <c r="E21" s="97">
        <v>72</v>
      </c>
      <c r="F21" s="98">
        <v>56</v>
      </c>
      <c r="G21" s="51">
        <f t="shared" si="2"/>
        <v>0.71300448430493268</v>
      </c>
      <c r="H21" s="52">
        <f t="shared" si="1"/>
        <v>0.16143497757847533</v>
      </c>
      <c r="I21" s="53">
        <f t="shared" si="1"/>
        <v>0.12556053811659193</v>
      </c>
    </row>
    <row r="22" spans="1:9" s="16" customFormat="1" ht="15.6" x14ac:dyDescent="0.3">
      <c r="A22" s="49" t="s">
        <v>40</v>
      </c>
      <c r="B22" s="50" t="s">
        <v>41</v>
      </c>
      <c r="C22" s="96">
        <f t="shared" si="3"/>
        <v>1805</v>
      </c>
      <c r="D22" s="97">
        <v>1178</v>
      </c>
      <c r="E22" s="97">
        <v>275</v>
      </c>
      <c r="F22" s="98">
        <v>352</v>
      </c>
      <c r="G22" s="51">
        <f t="shared" si="2"/>
        <v>0.65263157894736845</v>
      </c>
      <c r="H22" s="52">
        <f t="shared" si="1"/>
        <v>0.1523545706371191</v>
      </c>
      <c r="I22" s="53">
        <f t="shared" si="1"/>
        <v>0.19501385041551247</v>
      </c>
    </row>
    <row r="23" spans="1:9" s="16" customFormat="1" ht="15.6" x14ac:dyDescent="0.3">
      <c r="A23" s="49" t="s">
        <v>42</v>
      </c>
      <c r="B23" s="50" t="s">
        <v>43</v>
      </c>
      <c r="C23" s="96">
        <f t="shared" si="3"/>
        <v>516</v>
      </c>
      <c r="D23" s="97">
        <v>349</v>
      </c>
      <c r="E23" s="97">
        <v>51</v>
      </c>
      <c r="F23" s="98">
        <v>116</v>
      </c>
      <c r="G23" s="51">
        <f t="shared" si="2"/>
        <v>0.6763565891472868</v>
      </c>
      <c r="H23" s="52">
        <f>E23/$C23</f>
        <v>9.8837209302325577E-2</v>
      </c>
      <c r="I23" s="53">
        <f t="shared" si="1"/>
        <v>0.22480620155038761</v>
      </c>
    </row>
    <row r="24" spans="1:9" s="16" customFormat="1" ht="15.6" x14ac:dyDescent="0.3">
      <c r="A24" s="49" t="s">
        <v>44</v>
      </c>
      <c r="B24" s="50" t="s">
        <v>45</v>
      </c>
      <c r="C24" s="96">
        <f t="shared" si="3"/>
        <v>274</v>
      </c>
      <c r="D24" s="97">
        <v>187</v>
      </c>
      <c r="E24" s="97">
        <v>18</v>
      </c>
      <c r="F24" s="98">
        <v>69</v>
      </c>
      <c r="G24" s="51">
        <f t="shared" si="2"/>
        <v>0.68248175182481752</v>
      </c>
      <c r="H24" s="52">
        <f t="shared" si="1"/>
        <v>6.569343065693431E-2</v>
      </c>
      <c r="I24" s="53">
        <f t="shared" si="1"/>
        <v>0.2518248175182482</v>
      </c>
    </row>
    <row r="25" spans="1:9" s="16" customFormat="1" ht="16.2" thickBot="1" x14ac:dyDescent="0.35">
      <c r="A25" s="49" t="s">
        <v>46</v>
      </c>
      <c r="B25" s="50" t="s">
        <v>47</v>
      </c>
      <c r="C25" s="96">
        <f t="shared" si="3"/>
        <v>448</v>
      </c>
      <c r="D25" s="97">
        <v>284</v>
      </c>
      <c r="E25" s="97">
        <v>65</v>
      </c>
      <c r="F25" s="98">
        <v>99</v>
      </c>
      <c r="G25" s="51">
        <f t="shared" si="2"/>
        <v>0.6339285714285714</v>
      </c>
      <c r="H25" s="52">
        <f t="shared" si="1"/>
        <v>0.14508928571428573</v>
      </c>
      <c r="I25" s="53">
        <f t="shared" si="1"/>
        <v>0.22098214285714285</v>
      </c>
    </row>
    <row r="26" spans="1:9" s="16" customFormat="1" ht="15.6" x14ac:dyDescent="0.3">
      <c r="A26" s="54" t="s">
        <v>108</v>
      </c>
      <c r="B26" s="55"/>
      <c r="C26" s="99">
        <f t="shared" si="3"/>
        <v>428</v>
      </c>
      <c r="D26" s="100">
        <f>SUM(D27)</f>
        <v>222</v>
      </c>
      <c r="E26" s="100">
        <f t="shared" ref="E26:F26" si="6">SUM(E27)</f>
        <v>94</v>
      </c>
      <c r="F26" s="101">
        <f t="shared" si="6"/>
        <v>112</v>
      </c>
      <c r="G26" s="56">
        <f t="shared" si="2"/>
        <v>0.51869158878504673</v>
      </c>
      <c r="H26" s="57">
        <f t="shared" si="1"/>
        <v>0.21962616822429906</v>
      </c>
      <c r="I26" s="58">
        <f t="shared" si="1"/>
        <v>0.26168224299065418</v>
      </c>
    </row>
    <row r="27" spans="1:9" s="16" customFormat="1" ht="16.2" thickBot="1" x14ac:dyDescent="0.35">
      <c r="A27" s="49" t="s">
        <v>48</v>
      </c>
      <c r="B27" s="50" t="s">
        <v>49</v>
      </c>
      <c r="C27" s="96">
        <f t="shared" si="3"/>
        <v>428</v>
      </c>
      <c r="D27" s="97">
        <v>222</v>
      </c>
      <c r="E27" s="97">
        <v>94</v>
      </c>
      <c r="F27" s="98">
        <v>112</v>
      </c>
      <c r="G27" s="51">
        <f t="shared" si="2"/>
        <v>0.51869158878504673</v>
      </c>
      <c r="H27" s="52">
        <f t="shared" si="1"/>
        <v>0.21962616822429906</v>
      </c>
      <c r="I27" s="53">
        <f t="shared" si="1"/>
        <v>0.26168224299065418</v>
      </c>
    </row>
    <row r="28" spans="1:9" s="16" customFormat="1" ht="15.6" x14ac:dyDescent="0.3">
      <c r="A28" s="54" t="s">
        <v>107</v>
      </c>
      <c r="B28" s="55"/>
      <c r="C28" s="99">
        <f t="shared" si="3"/>
        <v>5312</v>
      </c>
      <c r="D28" s="100">
        <f>SUM(D29)</f>
        <v>2291</v>
      </c>
      <c r="E28" s="100">
        <f>SUM(E29)</f>
        <v>1866</v>
      </c>
      <c r="F28" s="101">
        <f>SUM(F29)</f>
        <v>1155</v>
      </c>
      <c r="G28" s="56">
        <f t="shared" si="2"/>
        <v>0.43128765060240964</v>
      </c>
      <c r="H28" s="57">
        <f t="shared" si="1"/>
        <v>0.35128012048192769</v>
      </c>
      <c r="I28" s="58">
        <f t="shared" si="1"/>
        <v>0.21743222891566266</v>
      </c>
    </row>
    <row r="29" spans="1:9" s="16" customFormat="1" ht="16.2" thickBot="1" x14ac:dyDescent="0.35">
      <c r="A29" s="59" t="s">
        <v>53</v>
      </c>
      <c r="B29" s="60" t="s">
        <v>54</v>
      </c>
      <c r="C29" s="102">
        <f t="shared" si="3"/>
        <v>5312</v>
      </c>
      <c r="D29" s="103">
        <v>2291</v>
      </c>
      <c r="E29" s="103">
        <v>1866</v>
      </c>
      <c r="F29" s="104">
        <v>1155</v>
      </c>
      <c r="G29" s="61">
        <f>D29/$C29</f>
        <v>0.43128765060240964</v>
      </c>
      <c r="H29" s="62">
        <f t="shared" si="1"/>
        <v>0.35128012048192769</v>
      </c>
      <c r="I29" s="63">
        <f t="shared" si="1"/>
        <v>0.21743222891566266</v>
      </c>
    </row>
    <row r="30" spans="1:9" s="16" customFormat="1" ht="15.6" x14ac:dyDescent="0.3">
      <c r="A30" s="54" t="s">
        <v>52</v>
      </c>
      <c r="B30" s="55"/>
      <c r="C30" s="99">
        <f t="shared" ref="C30" si="7">D30+E30+F30</f>
        <v>1171</v>
      </c>
      <c r="D30" s="100">
        <f>SUM(D31)</f>
        <v>677</v>
      </c>
      <c r="E30" s="100">
        <f>SUM(E31)</f>
        <v>241</v>
      </c>
      <c r="F30" s="101">
        <f>SUM(F31)</f>
        <v>253</v>
      </c>
      <c r="G30" s="56">
        <f t="shared" ref="G30" si="8">D30/$C30</f>
        <v>0.57813834329632796</v>
      </c>
      <c r="H30" s="57">
        <f t="shared" ref="H30" si="9">E30/$C30</f>
        <v>0.20580700256191289</v>
      </c>
      <c r="I30" s="58">
        <f t="shared" ref="I30" si="10">F30/$C30</f>
        <v>0.21605465414175917</v>
      </c>
    </row>
    <row r="31" spans="1:9" s="15" customFormat="1" ht="16.2" thickBot="1" x14ac:dyDescent="0.35">
      <c r="A31" s="59" t="s">
        <v>50</v>
      </c>
      <c r="B31" s="60" t="s">
        <v>51</v>
      </c>
      <c r="C31" s="102">
        <f>D31+E31+F31</f>
        <v>1171</v>
      </c>
      <c r="D31" s="103">
        <v>677</v>
      </c>
      <c r="E31" s="103">
        <v>241</v>
      </c>
      <c r="F31" s="104">
        <v>253</v>
      </c>
      <c r="G31" s="61">
        <f>D31/$C31</f>
        <v>0.57813834329632796</v>
      </c>
      <c r="H31" s="62">
        <f>E31/$C31</f>
        <v>0.20580700256191289</v>
      </c>
      <c r="I31" s="63">
        <f>F31/$C31</f>
        <v>0.21605465414175917</v>
      </c>
    </row>
    <row r="32" spans="1:9" s="15" customFormat="1" ht="15.6" x14ac:dyDescent="0.3">
      <c r="A32" s="16"/>
      <c r="B32" s="16"/>
      <c r="C32" s="17"/>
      <c r="D32" s="16"/>
      <c r="E32" s="16"/>
      <c r="F32" s="16"/>
      <c r="G32" s="16"/>
      <c r="H32" s="16"/>
      <c r="I32" s="16"/>
    </row>
    <row r="33" spans="1:9" s="16" customFormat="1" ht="15.6" x14ac:dyDescent="0.3">
      <c r="A33" s="18" t="s">
        <v>55</v>
      </c>
    </row>
    <row r="34" spans="1:9" s="16" customFormat="1" ht="15.6" x14ac:dyDescent="0.3">
      <c r="A34" s="18" t="s">
        <v>56</v>
      </c>
    </row>
    <row r="35" spans="1:9" s="16" customFormat="1" ht="15.6" x14ac:dyDescent="0.3">
      <c r="A35" s="19" t="s">
        <v>57</v>
      </c>
      <c r="B35" s="20"/>
      <c r="C35" s="15"/>
    </row>
    <row r="36" spans="1:9" s="16" customFormat="1" ht="15.6" x14ac:dyDescent="0.3">
      <c r="A36" s="19" t="s">
        <v>58</v>
      </c>
      <c r="B36" s="20"/>
      <c r="C36" s="15"/>
    </row>
    <row r="37" spans="1:9" s="16" customFormat="1" ht="15.6" x14ac:dyDescent="0.3">
      <c r="A37" s="18" t="s">
        <v>59</v>
      </c>
      <c r="C37" s="15"/>
    </row>
    <row r="38" spans="1:9" s="16" customFormat="1" ht="15.6" x14ac:dyDescent="0.3">
      <c r="A38" s="19" t="s">
        <v>60</v>
      </c>
      <c r="B38" s="20"/>
      <c r="C38" s="15"/>
    </row>
    <row r="39" spans="1:9" s="16" customFormat="1" ht="15.6" x14ac:dyDescent="0.3">
      <c r="A39" s="19" t="s">
        <v>61</v>
      </c>
      <c r="B39" s="20"/>
      <c r="C39" s="15"/>
    </row>
    <row r="40" spans="1:9" s="16" customFormat="1" ht="15.6" x14ac:dyDescent="0.3">
      <c r="A40" s="18" t="s">
        <v>62</v>
      </c>
      <c r="C40" s="15"/>
    </row>
    <row r="41" spans="1:9" s="16" customFormat="1" ht="15.6" x14ac:dyDescent="0.3">
      <c r="A41" s="19" t="s">
        <v>63</v>
      </c>
      <c r="B41" s="20"/>
      <c r="C41" s="15"/>
    </row>
    <row r="42" spans="1:9" s="16" customFormat="1" ht="15.6" x14ac:dyDescent="0.3">
      <c r="A42" s="19"/>
      <c r="B42" s="20"/>
      <c r="C42" s="15"/>
    </row>
    <row r="43" spans="1:9" s="16" customFormat="1" ht="15.6" x14ac:dyDescent="0.3">
      <c r="A43" s="21" t="s">
        <v>110</v>
      </c>
      <c r="B43" s="20"/>
      <c r="C43" s="15"/>
    </row>
    <row r="44" spans="1:9" s="16" customFormat="1" ht="15.6" x14ac:dyDescent="0.3">
      <c r="A44" s="21"/>
      <c r="B44" s="20"/>
      <c r="C44" s="15"/>
    </row>
    <row r="45" spans="1:9" s="16" customFormat="1" ht="18" thickBot="1" x14ac:dyDescent="0.35">
      <c r="A45" s="22" t="s">
        <v>106</v>
      </c>
      <c r="B45" s="23"/>
      <c r="C45" s="15"/>
    </row>
    <row r="46" spans="1:9" s="16" customFormat="1" ht="81.75" customHeight="1" x14ac:dyDescent="0.3">
      <c r="A46" s="73" t="s">
        <v>64</v>
      </c>
      <c r="B46" s="75" t="s">
        <v>4</v>
      </c>
      <c r="C46" s="76"/>
      <c r="D46" s="76"/>
      <c r="E46" s="77"/>
      <c r="F46" s="75" t="s">
        <v>65</v>
      </c>
      <c r="G46" s="76"/>
      <c r="H46" s="76"/>
      <c r="I46" s="77" t="s">
        <v>66</v>
      </c>
    </row>
    <row r="47" spans="1:9" s="16" customFormat="1" ht="66.599999999999994" thickBot="1" x14ac:dyDescent="0.35">
      <c r="A47" s="74"/>
      <c r="B47" s="24" t="s">
        <v>6</v>
      </c>
      <c r="C47" s="25" t="s">
        <v>7</v>
      </c>
      <c r="D47" s="25" t="s">
        <v>8</v>
      </c>
      <c r="E47" s="26" t="s">
        <v>9</v>
      </c>
      <c r="F47" s="27" t="s">
        <v>10</v>
      </c>
      <c r="G47" s="25" t="s">
        <v>11</v>
      </c>
      <c r="H47" s="25" t="s">
        <v>12</v>
      </c>
      <c r="I47" s="78"/>
    </row>
    <row r="48" spans="1:9" s="5" customFormat="1" ht="15.6" x14ac:dyDescent="0.3">
      <c r="A48" s="105" t="s">
        <v>111</v>
      </c>
      <c r="B48" s="70">
        <v>18610</v>
      </c>
      <c r="C48" s="67">
        <v>10428</v>
      </c>
      <c r="D48" s="67">
        <v>4072</v>
      </c>
      <c r="E48" s="68">
        <v>4110</v>
      </c>
      <c r="F48" s="106">
        <f>C48/$B48</f>
        <v>0.56034390112842558</v>
      </c>
      <c r="G48" s="107">
        <f t="shared" ref="G48:H50" si="11">D48/$B48</f>
        <v>0.21880709296077377</v>
      </c>
      <c r="H48" s="107">
        <f t="shared" si="11"/>
        <v>0.22084900591080064</v>
      </c>
      <c r="I48" s="108"/>
    </row>
    <row r="49" spans="1:9" s="28" customFormat="1" ht="15.6" x14ac:dyDescent="0.3">
      <c r="A49" s="109" t="s">
        <v>112</v>
      </c>
      <c r="B49" s="71">
        <v>18131</v>
      </c>
      <c r="C49" s="69">
        <v>9906</v>
      </c>
      <c r="D49" s="69">
        <v>4132</v>
      </c>
      <c r="E49" s="72">
        <v>4093</v>
      </c>
      <c r="F49" s="110">
        <f>C49/$B49</f>
        <v>0.54635706800507422</v>
      </c>
      <c r="G49" s="111">
        <f t="shared" si="11"/>
        <v>0.22789697203684298</v>
      </c>
      <c r="H49" s="111">
        <f t="shared" si="11"/>
        <v>0.22574595995808283</v>
      </c>
      <c r="I49" s="112">
        <f>B49-B48</f>
        <v>-479</v>
      </c>
    </row>
    <row r="50" spans="1:9" s="16" customFormat="1" ht="16.2" thickBot="1" x14ac:dyDescent="0.35">
      <c r="A50" s="113" t="s">
        <v>113</v>
      </c>
      <c r="B50" s="114">
        <v>17084</v>
      </c>
      <c r="C50" s="115">
        <v>9105</v>
      </c>
      <c r="D50" s="115">
        <v>4095</v>
      </c>
      <c r="E50" s="116">
        <v>3884</v>
      </c>
      <c r="F50" s="117">
        <f>C50/$B50</f>
        <v>0.53295481151955049</v>
      </c>
      <c r="G50" s="118">
        <f t="shared" si="11"/>
        <v>0.23969796300632171</v>
      </c>
      <c r="H50" s="118">
        <f t="shared" si="11"/>
        <v>0.22734722547412783</v>
      </c>
      <c r="I50" s="116">
        <f>B50-B49</f>
        <v>-1047</v>
      </c>
    </row>
    <row r="51" spans="1:9" ht="15.6" x14ac:dyDescent="0.3">
      <c r="A51" s="16"/>
      <c r="B51" s="16"/>
      <c r="C51" s="15"/>
      <c r="D51" s="16"/>
      <c r="E51" s="16"/>
      <c r="F51" s="16"/>
      <c r="G51" s="16"/>
      <c r="H51" s="16"/>
      <c r="I51" s="16"/>
    </row>
  </sheetData>
  <mergeCells count="10">
    <mergeCell ref="A46:A47"/>
    <mergeCell ref="B46:E46"/>
    <mergeCell ref="F46:H46"/>
    <mergeCell ref="I46:I47"/>
    <mergeCell ref="A1:I1"/>
    <mergeCell ref="B2:I2"/>
    <mergeCell ref="A5:A6"/>
    <mergeCell ref="B5:B6"/>
    <mergeCell ref="C5:F5"/>
    <mergeCell ref="G5:I5"/>
  </mergeCells>
  <pageMargins left="0.7" right="0.7" top="0.75" bottom="0.75" header="0.3" footer="0.3"/>
  <pageSetup paperSize="9" scale="6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0"/>
  <sheetViews>
    <sheetView zoomScaleNormal="100" workbookViewId="0">
      <selection activeCell="B41" sqref="B41"/>
    </sheetView>
  </sheetViews>
  <sheetFormatPr defaultColWidth="80" defaultRowHeight="10.199999999999999" x14ac:dyDescent="0.2"/>
  <cols>
    <col min="1" max="1" width="24" style="29" customWidth="1"/>
    <col min="2" max="16384" width="80" style="29"/>
  </cols>
  <sheetData>
    <row r="1" spans="1:2" x14ac:dyDescent="0.2">
      <c r="A1" s="33" t="s">
        <v>67</v>
      </c>
      <c r="B1" s="34" t="s">
        <v>68</v>
      </c>
    </row>
    <row r="2" spans="1:2" x14ac:dyDescent="0.2">
      <c r="A2" s="35" t="s">
        <v>69</v>
      </c>
      <c r="B2" s="35" t="s">
        <v>70</v>
      </c>
    </row>
    <row r="3" spans="1:2" s="30" customFormat="1" x14ac:dyDescent="0.2">
      <c r="A3" s="91" t="s">
        <v>71</v>
      </c>
      <c r="B3" s="36" t="s">
        <v>72</v>
      </c>
    </row>
    <row r="4" spans="1:2" s="30" customFormat="1" x14ac:dyDescent="0.2">
      <c r="A4" s="91"/>
      <c r="B4" s="36" t="s">
        <v>73</v>
      </c>
    </row>
    <row r="5" spans="1:2" x14ac:dyDescent="0.2">
      <c r="A5" s="35" t="s">
        <v>74</v>
      </c>
      <c r="B5" s="35" t="s">
        <v>75</v>
      </c>
    </row>
    <row r="6" spans="1:2" x14ac:dyDescent="0.2">
      <c r="A6" s="35" t="s">
        <v>76</v>
      </c>
      <c r="B6" s="35" t="s">
        <v>77</v>
      </c>
    </row>
    <row r="7" spans="1:2" x14ac:dyDescent="0.2">
      <c r="A7" s="89" t="s">
        <v>78</v>
      </c>
      <c r="B7" s="35" t="s">
        <v>79</v>
      </c>
    </row>
    <row r="8" spans="1:2" x14ac:dyDescent="0.2">
      <c r="A8" s="89"/>
      <c r="B8" s="35" t="s">
        <v>80</v>
      </c>
    </row>
    <row r="9" spans="1:2" x14ac:dyDescent="0.2">
      <c r="A9" s="89"/>
      <c r="B9" s="35" t="s">
        <v>81</v>
      </c>
    </row>
    <row r="10" spans="1:2" x14ac:dyDescent="0.2">
      <c r="A10" s="89"/>
      <c r="B10" s="35" t="s">
        <v>82</v>
      </c>
    </row>
    <row r="11" spans="1:2" x14ac:dyDescent="0.2">
      <c r="A11" s="89"/>
      <c r="B11" s="35" t="s">
        <v>83</v>
      </c>
    </row>
    <row r="12" spans="1:2" x14ac:dyDescent="0.2">
      <c r="A12" s="35" t="s">
        <v>84</v>
      </c>
      <c r="B12" s="35" t="s">
        <v>85</v>
      </c>
    </row>
    <row r="13" spans="1:2" x14ac:dyDescent="0.2">
      <c r="A13" s="35" t="s">
        <v>86</v>
      </c>
      <c r="B13" s="35" t="s">
        <v>87</v>
      </c>
    </row>
    <row r="14" spans="1:2" x14ac:dyDescent="0.2">
      <c r="A14" s="35" t="s">
        <v>88</v>
      </c>
      <c r="B14" s="37"/>
    </row>
    <row r="15" spans="1:2" x14ac:dyDescent="0.2">
      <c r="A15" s="35" t="s">
        <v>89</v>
      </c>
      <c r="B15" s="35" t="s">
        <v>90</v>
      </c>
    </row>
    <row r="16" spans="1:2" x14ac:dyDescent="0.2">
      <c r="A16" s="89" t="s">
        <v>91</v>
      </c>
      <c r="B16" s="35" t="s">
        <v>92</v>
      </c>
    </row>
    <row r="17" spans="1:2" x14ac:dyDescent="0.2">
      <c r="A17" s="89"/>
      <c r="B17" s="35" t="s">
        <v>93</v>
      </c>
    </row>
    <row r="18" spans="1:2" x14ac:dyDescent="0.2">
      <c r="A18" s="37" t="s">
        <v>94</v>
      </c>
      <c r="B18" s="37" t="s">
        <v>95</v>
      </c>
    </row>
    <row r="19" spans="1:2" x14ac:dyDescent="0.2">
      <c r="A19" s="89" t="s">
        <v>96</v>
      </c>
      <c r="B19" s="35" t="s">
        <v>92</v>
      </c>
    </row>
    <row r="20" spans="1:2" x14ac:dyDescent="0.2">
      <c r="A20" s="89"/>
      <c r="B20" s="35" t="s">
        <v>93</v>
      </c>
    </row>
    <row r="21" spans="1:2" x14ac:dyDescent="0.2">
      <c r="A21" s="89" t="s">
        <v>97</v>
      </c>
      <c r="B21" s="35" t="s">
        <v>92</v>
      </c>
    </row>
    <row r="22" spans="1:2" x14ac:dyDescent="0.2">
      <c r="A22" s="89"/>
      <c r="B22" s="35" t="s">
        <v>93</v>
      </c>
    </row>
    <row r="23" spans="1:2" x14ac:dyDescent="0.2">
      <c r="A23" s="35" t="s">
        <v>98</v>
      </c>
      <c r="B23" s="35" t="s">
        <v>99</v>
      </c>
    </row>
    <row r="24" spans="1:2" x14ac:dyDescent="0.2">
      <c r="A24" s="89" t="s">
        <v>100</v>
      </c>
      <c r="B24" s="35" t="s">
        <v>101</v>
      </c>
    </row>
    <row r="25" spans="1:2" x14ac:dyDescent="0.2">
      <c r="A25" s="89"/>
      <c r="B25" s="35" t="s">
        <v>102</v>
      </c>
    </row>
    <row r="26" spans="1:2" x14ac:dyDescent="0.2">
      <c r="A26" s="89"/>
      <c r="B26" s="35" t="s">
        <v>103</v>
      </c>
    </row>
    <row r="27" spans="1:2" x14ac:dyDescent="0.2">
      <c r="A27" s="90"/>
      <c r="B27" s="38" t="s">
        <v>104</v>
      </c>
    </row>
    <row r="28" spans="1:2" x14ac:dyDescent="0.2">
      <c r="A28" s="31"/>
      <c r="B28" s="32"/>
    </row>
    <row r="29" spans="1:2" x14ac:dyDescent="0.2">
      <c r="A29" s="31"/>
      <c r="B29" s="32"/>
    </row>
    <row r="30" spans="1:2" x14ac:dyDescent="0.2">
      <c r="A30" s="31"/>
      <c r="B30" s="32"/>
    </row>
  </sheetData>
  <mergeCells count="6">
    <mergeCell ref="A24:A27"/>
    <mergeCell ref="A3:A4"/>
    <mergeCell ref="A7:A11"/>
    <mergeCell ref="A16:A17"/>
    <mergeCell ref="A19:A20"/>
    <mergeCell ref="A21:A22"/>
  </mergeCell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dzemdības_2020_12M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2020-01-31T05:50:46Z</cp:lastPrinted>
  <dcterms:created xsi:type="dcterms:W3CDTF">2019-10-23T11:07:42Z</dcterms:created>
  <dcterms:modified xsi:type="dcterms:W3CDTF">2021-02-05T11:42:17Z</dcterms:modified>
</cp:coreProperties>
</file>