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SPKC_2019\"/>
    </mc:Choice>
  </mc:AlternateContent>
  <bookViews>
    <workbookView xWindow="0" yWindow="0" windowWidth="28800" windowHeight="12480"/>
  </bookViews>
  <sheets>
    <sheet name="dzemdibas_2019" sheetId="3" r:id="rId1"/>
    <sheet name="Metadati" sheetId="2" r:id="rId2"/>
  </sheets>
  <definedNames>
    <definedName name="ML_dzemdiibas_U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" l="1"/>
  <c r="E28" i="3"/>
  <c r="D28" i="3"/>
  <c r="E26" i="3"/>
  <c r="F26" i="3"/>
  <c r="D26" i="3"/>
  <c r="C26" i="3" s="1"/>
  <c r="B48" i="3"/>
  <c r="B47" i="3"/>
  <c r="G47" i="3" s="1"/>
  <c r="C29" i="3"/>
  <c r="H29" i="3" s="1"/>
  <c r="C30" i="3"/>
  <c r="I30" i="3" s="1"/>
  <c r="C27" i="3"/>
  <c r="I27" i="3" s="1"/>
  <c r="C25" i="3"/>
  <c r="H25" i="3" s="1"/>
  <c r="C24" i="3"/>
  <c r="H24" i="3" s="1"/>
  <c r="C23" i="3"/>
  <c r="G23" i="3" s="1"/>
  <c r="C22" i="3"/>
  <c r="H22" i="3" s="1"/>
  <c r="C21" i="3"/>
  <c r="I21" i="3" s="1"/>
  <c r="C20" i="3"/>
  <c r="H20" i="3" s="1"/>
  <c r="F19" i="3"/>
  <c r="E19" i="3"/>
  <c r="D19" i="3"/>
  <c r="C18" i="3"/>
  <c r="I18" i="3" s="1"/>
  <c r="C17" i="3"/>
  <c r="G17" i="3" s="1"/>
  <c r="C16" i="3"/>
  <c r="I16" i="3" s="1"/>
  <c r="C15" i="3"/>
  <c r="G15" i="3" s="1"/>
  <c r="C14" i="3"/>
  <c r="H14" i="3" s="1"/>
  <c r="C13" i="3"/>
  <c r="G13" i="3" s="1"/>
  <c r="C12" i="3"/>
  <c r="I12" i="3" s="1"/>
  <c r="F11" i="3"/>
  <c r="E11" i="3"/>
  <c r="D11" i="3"/>
  <c r="C10" i="3"/>
  <c r="G10" i="3" s="1"/>
  <c r="F9" i="3"/>
  <c r="E9" i="3"/>
  <c r="D9" i="3"/>
  <c r="C28" i="3" l="1"/>
  <c r="G28" i="3" s="1"/>
  <c r="I48" i="3"/>
  <c r="C9" i="3"/>
  <c r="H9" i="3" s="1"/>
  <c r="I28" i="3"/>
  <c r="H17" i="3"/>
  <c r="I17" i="3"/>
  <c r="I13" i="3"/>
  <c r="C19" i="3"/>
  <c r="I19" i="3" s="1"/>
  <c r="H13" i="3"/>
  <c r="H47" i="3"/>
  <c r="I22" i="3"/>
  <c r="I9" i="3"/>
  <c r="H28" i="3"/>
  <c r="H15" i="3"/>
  <c r="G30" i="3"/>
  <c r="I24" i="3"/>
  <c r="H30" i="3"/>
  <c r="H10" i="3"/>
  <c r="I10" i="3"/>
  <c r="I20" i="3"/>
  <c r="D8" i="3"/>
  <c r="F47" i="3"/>
  <c r="I15" i="3"/>
  <c r="C11" i="3"/>
  <c r="H11" i="3" s="1"/>
  <c r="G16" i="3"/>
  <c r="H21" i="3"/>
  <c r="F8" i="3"/>
  <c r="H12" i="3"/>
  <c r="H18" i="3"/>
  <c r="I25" i="3"/>
  <c r="G48" i="3"/>
  <c r="G21" i="3"/>
  <c r="G25" i="3"/>
  <c r="E8" i="3"/>
  <c r="G12" i="3"/>
  <c r="G18" i="3"/>
  <c r="H23" i="3"/>
  <c r="H16" i="3"/>
  <c r="I23" i="3"/>
  <c r="G29" i="3"/>
  <c r="F48" i="3"/>
  <c r="I14" i="3"/>
  <c r="G27" i="3"/>
  <c r="G20" i="3"/>
  <c r="G22" i="3"/>
  <c r="G24" i="3"/>
  <c r="H27" i="3"/>
  <c r="I29" i="3"/>
  <c r="H48" i="3"/>
  <c r="G14" i="3"/>
  <c r="G9" i="3"/>
  <c r="G19" i="3" l="1"/>
  <c r="H19" i="3"/>
  <c r="G11" i="3"/>
  <c r="C8" i="3"/>
  <c r="B49" i="3" s="1"/>
  <c r="I11" i="3"/>
  <c r="F49" i="3" l="1"/>
  <c r="I49" i="3"/>
  <c r="H49" i="3"/>
  <c r="G49" i="3"/>
  <c r="H8" i="3"/>
  <c r="I8" i="3"/>
  <c r="I26" i="3"/>
  <c r="H26" i="3"/>
  <c r="G26" i="3"/>
  <c r="G8" i="3"/>
</calcChain>
</file>

<file path=xl/sharedStrings.xml><?xml version="1.0" encoding="utf-8"?>
<sst xmlns="http://schemas.openxmlformats.org/spreadsheetml/2006/main" count="125" uniqueCount="113">
  <si>
    <t>Dzemdību skaits</t>
  </si>
  <si>
    <t>Kopā</t>
  </si>
  <si>
    <t>t.sk. fizioloģiskās dzemdības*</t>
  </si>
  <si>
    <t>t.sk. dzemdības dzemdību patoloģijas gadījumā**</t>
  </si>
  <si>
    <t>t.sk. ķeizargrieziens***</t>
  </si>
  <si>
    <t>Fizioloģiskās dzemdības</t>
  </si>
  <si>
    <t>Dzemdības dzemdību patoloģijas gadījumā</t>
  </si>
  <si>
    <t>Ķeizargrieziens</t>
  </si>
  <si>
    <t>KOPĀ/ VIDĒJI</t>
  </si>
  <si>
    <t>Paula Stradiņa klīniskā universitātes slimnīca</t>
  </si>
  <si>
    <t>010011803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</si>
  <si>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</si>
  <si>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</si>
  <si>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</si>
  <si>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</si>
  <si>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</si>
  <si>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</si>
  <si>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</si>
  <si>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</si>
  <si>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</si>
  <si>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</si>
  <si>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</si>
  <si>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</si>
  <si>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</si>
  <si>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</si>
  <si>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Balvu un Gulbenes slimnīcu apvienība</t>
  </si>
  <si>
    <t>500200052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</si>
  <si>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</si>
  <si>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</si>
  <si>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</si>
  <si>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</si>
  <si>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</si>
  <si>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</si>
  <si>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</si>
  <si>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</si>
  <si>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</si>
  <si>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</si>
  <si>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Preiļu slimnīca</t>
  </si>
  <si>
    <t>760200002</t>
  </si>
  <si>
    <t>Rīgas Dzemdību nams</t>
  </si>
  <si>
    <t>010021301</t>
  </si>
  <si>
    <t>Siguldas slimnīca</t>
  </si>
  <si>
    <t>801600003</t>
  </si>
  <si>
    <t xml:space="preserve">Dati atlasīti un grupēti pamatojoties uz stacionārajā kartē norādītajiem dzemdību manipulāciju kodiem: </t>
  </si>
  <si>
    <t>*Fizioloģiskās dzemdības:</t>
  </si>
  <si>
    <t>16100 - Dzemdības ārpus stacionāra;</t>
  </si>
  <si>
    <t>16106 - Fizioloģiskās dzemdības. Neuzrādīt kopā ar manipulācijām 16107, 16108 un 16115.</t>
  </si>
  <si>
    <t>** Dzemdības dzemdību patoloģijas gadījumā:</t>
  </si>
  <si>
    <t>16107 - Dzemdības dzemdību patoloģijas gadījumā. Neuzrādīt kopā ar 16106,16108 un 16115;</t>
  </si>
  <si>
    <t>16108 - Dzemdības ekstraģenitālas patoloģijas gadījumā. Neuzrādīt kopā ar 16106, 16107 un 16115.</t>
  </si>
  <si>
    <t>***Ķeizargrieziens:</t>
  </si>
  <si>
    <t>16115 - Ķeizargrieziens. Neuzrādīt kopā ar 16106,16107 un 16108</t>
  </si>
  <si>
    <t>Gads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</si>
  <si>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</si>
  <si>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</si>
  <si>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</si>
  <si>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</si>
  <si>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</si>
  <si>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</si>
  <si>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</si>
  <si>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</si>
  <si>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</si>
  <si>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</si>
  <si>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</si>
  <si>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</si>
  <si>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</si>
  <si>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</si>
  <si>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</si>
  <si>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</si>
  <si>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</si>
  <si>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</si>
  <si>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</si>
  <si>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</si>
  <si>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</si>
  <si>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</si>
  <si>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</si>
  <si>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</si>
  <si>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Valsts apmaksāto dzemdību gadījumu skaits un īpatsvars pa ārstniecības iestādēm</t>
  </si>
  <si>
    <t>Valsts apmaksāto dzemdību skaits un veids</t>
  </si>
  <si>
    <t>-Nacionālā veselības dienesta Stacionāro pakalpojumu datu bāze</t>
  </si>
  <si>
    <r>
      <t>(Attiecīgās hospitalizācijas grupas hospitalizāciju skaits /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Hospitalizāciju skaits) *100</t>
    </r>
  </si>
  <si>
    <t>Attiecīgā dzemdību veida skaits.</t>
  </si>
  <si>
    <t>Izdalītie dzemdību veidi:</t>
  </si>
  <si>
    <t>1) Fizioloģiskās dzemdības (manipulācijas kods 16100 vai 16106)</t>
  </si>
  <si>
    <r>
      <t>2)</t>
    </r>
    <r>
      <rPr>
        <sz val="11"/>
        <color theme="1"/>
        <rFont val="Times New Roman"/>
        <family val="1"/>
        <charset val="186"/>
      </rPr>
      <t xml:space="preserve"> Dzemdības dzemdību patoloģijas gadījumā (16107 un 16108)</t>
    </r>
  </si>
  <si>
    <r>
      <t>3)</t>
    </r>
    <r>
      <rPr>
        <sz val="11"/>
        <color theme="1"/>
        <rFont val="Times New Roman"/>
        <family val="1"/>
        <charset val="186"/>
      </rPr>
      <t xml:space="preserve"> Ķeizargrieziens (manipulācijas kods 16115)</t>
    </r>
  </si>
  <si>
    <r>
      <t xml:space="preserve">Visi uzskaites dokumenti, kur manipulāciju kods 16100 vai 16106 vai 16107 vai 16108 </t>
    </r>
    <r>
      <rPr>
        <sz val="11"/>
        <color theme="1"/>
        <rFont val="Times New Roman"/>
        <family val="1"/>
        <charset val="186"/>
      </rPr>
      <t>vai16115)</t>
    </r>
  </si>
  <si>
    <t>Sievietes, kurām bijušas dzemdības</t>
  </si>
  <si>
    <r>
      <t xml:space="preserve">Dzemdību skaits (uzskaites dokumentā norādīts manipulāciju kods 16100 vai 16106 vai 16107 vai 16108 </t>
    </r>
    <r>
      <rPr>
        <sz val="11"/>
        <color theme="1"/>
        <rFont val="Times New Roman"/>
        <family val="1"/>
        <charset val="186"/>
      </rPr>
      <t>vai 16115)</t>
    </r>
    <r>
      <rPr>
        <sz val="8"/>
        <color theme="1"/>
        <rFont val="Calibri"/>
        <family val="2"/>
        <charset val="186"/>
        <scheme val="minor"/>
      </rPr>
      <t> </t>
    </r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</si>
  <si>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</si>
  <si>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</si>
  <si>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t>9=6/3*100</t>
  </si>
  <si>
    <t>8=5/3*100</t>
  </si>
  <si>
    <t>7=4/3*100</t>
  </si>
  <si>
    <t>Atskaite ietver stacionārās kartes apmaksājamā statusā, ar izrakstīšanas datumu no 1.janvāra līdz 31.decembrim</t>
  </si>
  <si>
    <t>(veiktais darbs, neiekļaujot nekvotējamos stacionāros pakalpojumus, kas nav iekļauti rēķinā)</t>
  </si>
  <si>
    <t>V līmeņa ārstniecības iestādes</t>
  </si>
  <si>
    <t>IV līmeņa ārstniecības iestādes</t>
  </si>
  <si>
    <t>III līmeņa ārstniecības iestādes</t>
  </si>
  <si>
    <t>Specializētās ārstniecības iestādes</t>
  </si>
  <si>
    <t>Pamatojums datu apkopošanai-28.08.2018.Ministru kabineta noteikumi nr. 555 "Veselības aprūpes pakalpojumu organizēšanas un samaksas  kārtība"</t>
  </si>
  <si>
    <t>Pārskats par valsts apmaksāto dzemdību pakalpojumu īpatsvaru ārstniecības iestādēs, %</t>
  </si>
  <si>
    <t>Pārskata periods: 2019. gada janvāris - decembris</t>
  </si>
  <si>
    <t>Ārstniecības iestāde</t>
  </si>
  <si>
    <t>ĀI kods</t>
  </si>
  <si>
    <t>Dzemdību īpatsvars%</t>
  </si>
  <si>
    <t>Dzemdību pakalpojumu īpatsvara tendence ārstniecības iestādēs no 2017.-2019.gadam</t>
  </si>
  <si>
    <t>Dzemdību īpatsvars %</t>
  </si>
  <si>
    <t>Dzemdību skaita atšķirība pret iepriekšējo gadu</t>
  </si>
  <si>
    <t>2017. gads</t>
  </si>
  <si>
    <t>2018. gads</t>
  </si>
  <si>
    <t>2019. gads</t>
  </si>
  <si>
    <t>II līmeņa ārstniecības iestādes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</si>
</sst>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Wingdings"/>
      <charset val="2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2"/>
      <name val="Arial"/>
      <family val="2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6" fillId="0" borderId="0"/>
    <xf numFmtId="43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0" fontId="10" fillId="0" borderId="0"/>
    <xf numFmtId="0" fontId="27" fillId="0" borderId="0"/>
    <xf numFmtId="0" fontId="7" fillId="0" borderId="0"/>
    <xf numFmtId="0" fontId="29" fillId="0" borderId="0"/>
    <xf numFmtId="0" fontId="1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27">
    <xf numFmtId="0" fontId="0" fillId="0" borderId="0" xfId="0"/>
    <xf numFmtId="0" fontId="5" fillId="0" borderId="0" xfId="2" applyFont="1"/>
    <xf numFmtId="0" fontId="14" fillId="0" borderId="24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24" xfId="0" applyFont="1" applyBorder="1" applyAlignment="1">
      <alignment vertical="center"/>
    </xf>
    <xf numFmtId="0" fontId="21" fillId="0" borderId="0" xfId="2" applyFont="1"/>
    <xf numFmtId="0" fontId="19" fillId="0" borderId="22" xfId="0" applyFont="1" applyBorder="1" applyAlignment="1">
      <alignment vertical="center"/>
    </xf>
    <xf numFmtId="0" fontId="28" fillId="0" borderId="0" xfId="13" applyFont="1"/>
    <xf numFmtId="0" fontId="28" fillId="0" borderId="18" xfId="14" applyFont="1" applyBorder="1" applyAlignment="1">
      <alignment horizontal="left" vertical="center" wrapText="1"/>
    </xf>
    <xf numFmtId="0" fontId="25" fillId="0" borderId="0" xfId="14" applyFont="1"/>
    <xf numFmtId="0" fontId="11" fillId="0" borderId="0" xfId="12" applyFont="1" applyFill="1" applyBorder="1" applyAlignment="1">
      <alignment horizontal="left" vertical="center"/>
    </xf>
    <xf numFmtId="0" fontId="28" fillId="0" borderId="0" xfId="13" applyFont="1" applyFill="1"/>
    <xf numFmtId="0" fontId="23" fillId="0" borderId="0" xfId="15" applyFont="1"/>
    <xf numFmtId="0" fontId="25" fillId="0" borderId="0" xfId="13" applyFont="1" applyFill="1"/>
    <xf numFmtId="0" fontId="25" fillId="0" borderId="0" xfId="16" applyFont="1" applyAlignment="1">
      <alignment horizontal="center" vertical="center"/>
    </xf>
    <xf numFmtId="0" fontId="31" fillId="2" borderId="5" xfId="16" applyFont="1" applyFill="1" applyBorder="1" applyAlignment="1">
      <alignment horizontal="center" vertical="center" wrapText="1"/>
    </xf>
    <xf numFmtId="0" fontId="32" fillId="2" borderId="8" xfId="16" applyFont="1" applyFill="1" applyBorder="1" applyAlignment="1">
      <alignment horizontal="center" vertical="center" wrapText="1"/>
    </xf>
    <xf numFmtId="0" fontId="32" fillId="2" borderId="6" xfId="16" applyFont="1" applyFill="1" applyBorder="1" applyAlignment="1">
      <alignment horizontal="center" vertical="center" wrapText="1"/>
    </xf>
    <xf numFmtId="0" fontId="32" fillId="2" borderId="5" xfId="16" applyFont="1" applyFill="1" applyBorder="1" applyAlignment="1">
      <alignment horizontal="center" vertical="center" wrapText="1"/>
    </xf>
    <xf numFmtId="0" fontId="33" fillId="0" borderId="9" xfId="17" applyNumberFormat="1" applyFont="1" applyFill="1" applyBorder="1" applyAlignment="1" applyProtection="1">
      <alignment horizontal="center" vertical="center" wrapText="1"/>
    </xf>
    <xf numFmtId="0" fontId="33" fillId="0" borderId="10" xfId="17" applyNumberFormat="1" applyFont="1" applyFill="1" applyBorder="1" applyAlignment="1" applyProtection="1">
      <alignment horizontal="center" vertical="center" wrapText="1"/>
    </xf>
    <xf numFmtId="0" fontId="33" fillId="0" borderId="11" xfId="17" applyNumberFormat="1" applyFont="1" applyFill="1" applyBorder="1" applyAlignment="1" applyProtection="1">
      <alignment horizontal="center" vertical="center" wrapText="1"/>
    </xf>
    <xf numFmtId="0" fontId="33" fillId="0" borderId="12" xfId="17" applyNumberFormat="1" applyFont="1" applyFill="1" applyBorder="1" applyAlignment="1" applyProtection="1">
      <alignment horizontal="center" vertical="center" wrapText="1"/>
    </xf>
    <xf numFmtId="0" fontId="33" fillId="0" borderId="0" xfId="16" applyFont="1" applyAlignment="1">
      <alignment horizontal="center" vertical="center"/>
    </xf>
    <xf numFmtId="0" fontId="24" fillId="2" borderId="13" xfId="16" applyFont="1" applyFill="1" applyBorder="1"/>
    <xf numFmtId="0" fontId="24" fillId="2" borderId="14" xfId="16" applyFont="1" applyFill="1" applyBorder="1"/>
    <xf numFmtId="3" fontId="24" fillId="2" borderId="13" xfId="16" applyNumberFormat="1" applyFont="1" applyFill="1" applyBorder="1"/>
    <xf numFmtId="3" fontId="24" fillId="2" borderId="15" xfId="16" applyNumberFormat="1" applyFont="1" applyFill="1" applyBorder="1"/>
    <xf numFmtId="3" fontId="24" fillId="2" borderId="14" xfId="16" applyNumberFormat="1" applyFont="1" applyFill="1" applyBorder="1"/>
    <xf numFmtId="9" fontId="24" fillId="2" borderId="13" xfId="18" applyFont="1" applyFill="1" applyBorder="1"/>
    <xf numFmtId="9" fontId="24" fillId="2" borderId="15" xfId="18" applyFont="1" applyFill="1" applyBorder="1"/>
    <xf numFmtId="9" fontId="24" fillId="2" borderId="14" xfId="18" applyFont="1" applyFill="1" applyBorder="1"/>
    <xf numFmtId="0" fontId="24" fillId="0" borderId="0" xfId="16" applyFont="1"/>
    <xf numFmtId="0" fontId="24" fillId="3" borderId="31" xfId="16" applyFont="1" applyFill="1" applyBorder="1" applyAlignment="1">
      <alignment horizontal="left" indent="1"/>
    </xf>
    <xf numFmtId="0" fontId="24" fillId="3" borderId="32" xfId="16" applyFont="1" applyFill="1" applyBorder="1" applyAlignment="1">
      <alignment horizontal="left" indent="1"/>
    </xf>
    <xf numFmtId="3" fontId="24" fillId="3" borderId="26" xfId="16" applyNumberFormat="1" applyFont="1" applyFill="1" applyBorder="1"/>
    <xf numFmtId="3" fontId="24" fillId="3" borderId="28" xfId="16" applyNumberFormat="1" applyFont="1" applyFill="1" applyBorder="1"/>
    <xf numFmtId="9" fontId="24" fillId="3" borderId="27" xfId="18" applyFont="1" applyFill="1" applyBorder="1"/>
    <xf numFmtId="9" fontId="24" fillId="3" borderId="26" xfId="18" applyFont="1" applyFill="1" applyBorder="1"/>
    <xf numFmtId="9" fontId="24" fillId="3" borderId="28" xfId="18" applyFont="1" applyFill="1" applyBorder="1"/>
    <xf numFmtId="0" fontId="25" fillId="0" borderId="16" xfId="16" applyFont="1" applyFill="1" applyBorder="1" applyAlignment="1">
      <alignment horizontal="left" indent="2"/>
    </xf>
    <xf numFmtId="0" fontId="25" fillId="0" borderId="17" xfId="16" applyFont="1" applyFill="1" applyBorder="1" applyAlignment="1"/>
    <xf numFmtId="3" fontId="24" fillId="0" borderId="16" xfId="16" applyNumberFormat="1" applyFont="1" applyFill="1" applyBorder="1"/>
    <xf numFmtId="3" fontId="25" fillId="0" borderId="18" xfId="16" applyNumberFormat="1" applyFont="1" applyFill="1" applyBorder="1"/>
    <xf numFmtId="3" fontId="25" fillId="0" borderId="17" xfId="16" applyNumberFormat="1" applyFont="1" applyFill="1" applyBorder="1"/>
    <xf numFmtId="9" fontId="25" fillId="0" borderId="16" xfId="18" applyFont="1" applyFill="1" applyBorder="1"/>
    <xf numFmtId="9" fontId="25" fillId="0" borderId="18" xfId="18" applyFont="1" applyFill="1" applyBorder="1"/>
    <xf numFmtId="9" fontId="25" fillId="0" borderId="17" xfId="18" applyFont="1" applyFill="1" applyBorder="1"/>
    <xf numFmtId="0" fontId="25" fillId="0" borderId="0" xfId="16" applyFont="1"/>
    <xf numFmtId="0" fontId="24" fillId="3" borderId="29" xfId="16" applyFont="1" applyFill="1" applyBorder="1" applyAlignment="1">
      <alignment horizontal="left" indent="1"/>
    </xf>
    <xf numFmtId="0" fontId="24" fillId="3" borderId="30" xfId="16" applyFont="1" applyFill="1" applyBorder="1" applyAlignment="1"/>
    <xf numFmtId="3" fontId="24" fillId="3" borderId="1" xfId="16" applyNumberFormat="1" applyFont="1" applyFill="1" applyBorder="1"/>
    <xf numFmtId="3" fontId="24" fillId="3" borderId="4" xfId="16" applyNumberFormat="1" applyFont="1" applyFill="1" applyBorder="1"/>
    <xf numFmtId="3" fontId="24" fillId="3" borderId="2" xfId="16" applyNumberFormat="1" applyFont="1" applyFill="1" applyBorder="1"/>
    <xf numFmtId="9" fontId="24" fillId="3" borderId="1" xfId="18" applyFont="1" applyFill="1" applyBorder="1"/>
    <xf numFmtId="9" fontId="24" fillId="3" borderId="4" xfId="18" applyFont="1" applyFill="1" applyBorder="1"/>
    <xf numFmtId="9" fontId="24" fillId="3" borderId="2" xfId="18" applyFont="1" applyFill="1" applyBorder="1"/>
    <xf numFmtId="0" fontId="25" fillId="0" borderId="5" xfId="16" applyFont="1" applyFill="1" applyBorder="1" applyAlignment="1">
      <alignment horizontal="left" indent="2"/>
    </xf>
    <xf numFmtId="0" fontId="25" fillId="0" borderId="6" xfId="16" applyFont="1" applyFill="1" applyBorder="1" applyAlignment="1"/>
    <xf numFmtId="3" fontId="24" fillId="0" borderId="5" xfId="16" applyNumberFormat="1" applyFont="1" applyFill="1" applyBorder="1"/>
    <xf numFmtId="3" fontId="25" fillId="0" borderId="8" xfId="16" applyNumberFormat="1" applyFont="1" applyFill="1" applyBorder="1"/>
    <xf numFmtId="3" fontId="25" fillId="0" borderId="6" xfId="16" applyNumberFormat="1" applyFont="1" applyFill="1" applyBorder="1"/>
    <xf numFmtId="9" fontId="25" fillId="0" borderId="8" xfId="18" applyFont="1" applyFill="1" applyBorder="1"/>
    <xf numFmtId="9" fontId="25" fillId="0" borderId="6" xfId="18" applyFont="1" applyFill="1" applyBorder="1"/>
    <xf numFmtId="3" fontId="25" fillId="0" borderId="0" xfId="16" applyNumberFormat="1" applyFont="1"/>
    <xf numFmtId="0" fontId="28" fillId="0" borderId="0" xfId="16" applyFont="1"/>
    <xf numFmtId="0" fontId="28" fillId="0" borderId="0" xfId="16" applyFont="1" applyAlignment="1">
      <alignment horizontal="left" indent="2"/>
    </xf>
    <xf numFmtId="0" fontId="25" fillId="0" borderId="0" xfId="16" applyFont="1" applyAlignment="1">
      <alignment horizontal="left" indent="2"/>
    </xf>
    <xf numFmtId="0" fontId="8" fillId="0" borderId="0" xfId="19" applyFont="1" applyAlignment="1">
      <alignment horizontal="left"/>
    </xf>
    <xf numFmtId="0" fontId="24" fillId="0" borderId="0" xfId="20" applyFont="1"/>
    <xf numFmtId="0" fontId="34" fillId="0" borderId="0" xfId="20" applyFont="1"/>
    <xf numFmtId="0" fontId="30" fillId="2" borderId="5" xfId="16" applyFont="1" applyFill="1" applyBorder="1" applyAlignment="1">
      <alignment horizontal="center" vertical="center" wrapText="1"/>
    </xf>
    <xf numFmtId="0" fontId="28" fillId="2" borderId="8" xfId="16" applyFont="1" applyFill="1" applyBorder="1" applyAlignment="1">
      <alignment horizontal="center" vertical="center" wrapText="1"/>
    </xf>
    <xf numFmtId="0" fontId="28" fillId="2" borderId="6" xfId="16" applyFont="1" applyFill="1" applyBorder="1" applyAlignment="1">
      <alignment horizontal="center" vertical="center" wrapText="1"/>
    </xf>
    <xf numFmtId="0" fontId="28" fillId="2" borderId="5" xfId="16" applyFont="1" applyFill="1" applyBorder="1" applyAlignment="1">
      <alignment horizontal="center" vertical="center" wrapText="1"/>
    </xf>
    <xf numFmtId="0" fontId="35" fillId="0" borderId="39" xfId="16" applyFont="1" applyFill="1" applyBorder="1" applyAlignment="1">
      <alignment horizontal="center"/>
    </xf>
    <xf numFmtId="3" fontId="9" fillId="0" borderId="1" xfId="19" applyNumberFormat="1" applyFont="1" applyBorder="1"/>
    <xf numFmtId="3" fontId="8" fillId="0" borderId="4" xfId="19" applyNumberFormat="1" applyFont="1" applyBorder="1"/>
    <xf numFmtId="3" fontId="8" fillId="0" borderId="2" xfId="19" applyNumberFormat="1" applyFont="1" applyBorder="1"/>
    <xf numFmtId="9" fontId="36" fillId="0" borderId="27" xfId="18" applyFont="1" applyFill="1" applyBorder="1"/>
    <xf numFmtId="9" fontId="36" fillId="0" borderId="26" xfId="18" applyFont="1" applyFill="1" applyBorder="1"/>
    <xf numFmtId="3" fontId="36" fillId="0" borderId="28" xfId="16" applyNumberFormat="1" applyFont="1" applyFill="1" applyBorder="1" applyAlignment="1">
      <alignment horizontal="right"/>
    </xf>
    <xf numFmtId="0" fontId="35" fillId="0" borderId="40" xfId="16" applyFont="1" applyFill="1" applyBorder="1" applyAlignment="1">
      <alignment horizontal="center"/>
    </xf>
    <xf numFmtId="3" fontId="11" fillId="0" borderId="16" xfId="19" applyNumberFormat="1" applyFont="1" applyFill="1" applyBorder="1" applyAlignment="1">
      <alignment horizontal="right"/>
    </xf>
    <xf numFmtId="3" fontId="12" fillId="0" borderId="18" xfId="19" applyNumberFormat="1" applyFont="1" applyFill="1" applyBorder="1" applyAlignment="1">
      <alignment horizontal="right"/>
    </xf>
    <xf numFmtId="3" fontId="12" fillId="0" borderId="17" xfId="19" applyNumberFormat="1" applyFont="1" applyFill="1" applyBorder="1" applyAlignment="1">
      <alignment horizontal="right"/>
    </xf>
    <xf numFmtId="9" fontId="36" fillId="0" borderId="16" xfId="18" applyFont="1" applyFill="1" applyBorder="1" applyAlignment="1">
      <alignment horizontal="right"/>
    </xf>
    <xf numFmtId="9" fontId="36" fillId="0" borderId="18" xfId="18" applyFont="1" applyFill="1" applyBorder="1" applyAlignment="1">
      <alignment horizontal="right"/>
    </xf>
    <xf numFmtId="3" fontId="36" fillId="0" borderId="17" xfId="16" applyNumberFormat="1" applyFont="1" applyFill="1" applyBorder="1" applyAlignment="1">
      <alignment horizontal="right"/>
    </xf>
    <xf numFmtId="0" fontId="35" fillId="0" borderId="38" xfId="16" applyFont="1" applyFill="1" applyBorder="1" applyAlignment="1">
      <alignment horizontal="center"/>
    </xf>
    <xf numFmtId="3" fontId="35" fillId="0" borderId="5" xfId="16" applyNumberFormat="1" applyFont="1" applyFill="1" applyBorder="1" applyAlignment="1">
      <alignment horizontal="right"/>
    </xf>
    <xf numFmtId="3" fontId="36" fillId="0" borderId="8" xfId="16" applyNumberFormat="1" applyFont="1" applyFill="1" applyBorder="1" applyAlignment="1">
      <alignment horizontal="right"/>
    </xf>
    <xf numFmtId="3" fontId="36" fillId="0" borderId="6" xfId="16" applyNumberFormat="1" applyFont="1" applyFill="1" applyBorder="1" applyAlignment="1">
      <alignment horizontal="right"/>
    </xf>
    <xf numFmtId="9" fontId="36" fillId="0" borderId="5" xfId="18" applyFont="1" applyFill="1" applyBorder="1" applyAlignment="1">
      <alignment horizontal="right"/>
    </xf>
    <xf numFmtId="9" fontId="36" fillId="0" borderId="8" xfId="18" applyFont="1" applyFill="1" applyBorder="1" applyAlignment="1">
      <alignment horizontal="right"/>
    </xf>
    <xf numFmtId="0" fontId="25" fillId="0" borderId="0" xfId="16" applyFont="1" applyAlignment="1">
      <alignment horizontal="center" vertical="center" wrapText="1"/>
    </xf>
    <xf numFmtId="9" fontId="24" fillId="3" borderId="3" xfId="18" applyFont="1" applyFill="1" applyBorder="1"/>
    <xf numFmtId="9" fontId="25" fillId="0" borderId="36" xfId="18" applyFont="1" applyFill="1" applyBorder="1"/>
    <xf numFmtId="9" fontId="25" fillId="0" borderId="7" xfId="18" applyFont="1" applyFill="1" applyBorder="1"/>
    <xf numFmtId="0" fontId="30" fillId="2" borderId="37" xfId="16" applyFont="1" applyFill="1" applyBorder="1" applyAlignment="1">
      <alignment horizontal="center" vertical="center" wrapText="1"/>
    </xf>
    <xf numFmtId="0" fontId="30" fillId="2" borderId="38" xfId="16" applyFont="1" applyFill="1" applyBorder="1" applyAlignment="1">
      <alignment horizontal="center" vertical="center" wrapText="1"/>
    </xf>
    <xf numFmtId="0" fontId="30" fillId="2" borderId="1" xfId="16" applyFont="1" applyFill="1" applyBorder="1" applyAlignment="1">
      <alignment horizontal="center" vertical="center" wrapText="1"/>
    </xf>
    <xf numFmtId="0" fontId="30" fillId="2" borderId="4" xfId="16" applyFont="1" applyFill="1" applyBorder="1" applyAlignment="1">
      <alignment horizontal="center" vertical="center" wrapText="1"/>
    </xf>
    <xf numFmtId="0" fontId="30" fillId="2" borderId="2" xfId="16" applyFont="1" applyFill="1" applyBorder="1" applyAlignment="1">
      <alignment horizontal="center" vertical="center" wrapText="1"/>
    </xf>
    <xf numFmtId="0" fontId="30" fillId="2" borderId="6" xfId="16" applyFont="1" applyFill="1" applyBorder="1" applyAlignment="1">
      <alignment horizontal="center" vertical="center" wrapText="1"/>
    </xf>
    <xf numFmtId="0" fontId="28" fillId="0" borderId="33" xfId="13" applyFont="1" applyBorder="1" applyAlignment="1">
      <alignment horizontal="center"/>
    </xf>
    <xf numFmtId="0" fontId="24" fillId="0" borderId="34" xfId="14" applyFont="1" applyBorder="1" applyAlignment="1">
      <alignment horizontal="center" vertical="center" wrapText="1"/>
    </xf>
    <xf numFmtId="0" fontId="24" fillId="0" borderId="35" xfId="14" applyFont="1" applyBorder="1" applyAlignment="1">
      <alignment horizontal="center" vertical="center" wrapText="1"/>
    </xf>
    <xf numFmtId="0" fontId="24" fillId="0" borderId="36" xfId="14" applyFont="1" applyBorder="1" applyAlignment="1">
      <alignment horizontal="center" vertical="center" wrapText="1"/>
    </xf>
    <xf numFmtId="0" fontId="30" fillId="2" borderId="5" xfId="16" applyFont="1" applyFill="1" applyBorder="1" applyAlignment="1">
      <alignment horizontal="center" vertical="center" wrapText="1"/>
    </xf>
    <xf numFmtId="0" fontId="31" fillId="2" borderId="30" xfId="16" applyFont="1" applyFill="1" applyBorder="1" applyAlignment="1">
      <alignment horizontal="center" vertical="center" wrapText="1"/>
    </xf>
    <xf numFmtId="0" fontId="31" fillId="2" borderId="10" xfId="16" applyFont="1" applyFill="1" applyBorder="1" applyAlignment="1">
      <alignment horizontal="center" vertical="center" wrapText="1"/>
    </xf>
    <xf numFmtId="0" fontId="31" fillId="2" borderId="1" xfId="16" applyFont="1" applyFill="1" applyBorder="1" applyAlignment="1">
      <alignment horizontal="center" vertical="center" wrapText="1"/>
    </xf>
    <xf numFmtId="0" fontId="31" fillId="2" borderId="4" xfId="16" applyFont="1" applyFill="1" applyBorder="1" applyAlignment="1">
      <alignment horizontal="center" vertical="center" wrapText="1"/>
    </xf>
    <xf numFmtId="0" fontId="31" fillId="2" borderId="2" xfId="16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1" xfId="0" applyFont="1" applyBorder="1" applyAlignment="1">
      <alignment vertical="center"/>
    </xf>
  </cellXfs>
  <cellStyles count="21">
    <cellStyle name="Comma 2" xfId="6"/>
    <cellStyle name="Comma 3" xfId="10"/>
    <cellStyle name="Comma_R0001_veiktais_darbs_2009_UZŅEMŠANAS_NODAĻA 2" xfId="17"/>
    <cellStyle name="Normal" xfId="0" builtinId="0"/>
    <cellStyle name="Normal 2" xfId="5"/>
    <cellStyle name="Normal 2 2" xfId="2"/>
    <cellStyle name="Normal 2 2 2" xfId="16"/>
    <cellStyle name="Normal 2 3" xfId="12"/>
    <cellStyle name="Normal 3" xfId="8"/>
    <cellStyle name="Normal 3 2" xfId="15"/>
    <cellStyle name="Normal 4" xfId="1"/>
    <cellStyle name="Normal 4 2" xfId="3"/>
    <cellStyle name="Normal 4 3" xfId="4"/>
    <cellStyle name="Normal 4 4" xfId="20"/>
    <cellStyle name="Normal 5" xfId="9"/>
    <cellStyle name="Normal 6" xfId="19"/>
    <cellStyle name="Normal_parskatu_tabulas_uz5_III_rikojumam 2" xfId="14"/>
    <cellStyle name="Normal_rindu_garums_veidlapa" xfId="13"/>
    <cellStyle name="Percent 2" xfId="7"/>
    <cellStyle name="Percent 2 2" xfId="18"/>
    <cellStyle name="Percent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476249</xdr:colOff>
      <xdr:row>0</xdr:row>
      <xdr:rowOff>123748</xdr:rowOff>
    </xdr:from>
    <xdr:to>
      <xdr:col>4</xdr:col>
      <xdr:colOff>581024</xdr:colOff>
      <xdr:row>0</xdr:row>
      <xdr:rowOff>1209676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4" y="123748"/>
          <a:ext cx="1609725" cy="108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0"/>
  <sheetViews>
    <sheetView tabSelected="1" zoomScaleNormal="100" workbookViewId="0">
      <selection activeCell="M3" sqref="M3"/>
    </sheetView>
  </sheetViews>
  <sheetFormatPr defaultRowHeight="12.75" x14ac:dyDescent="0.2"/>
  <cols>
    <col min="1" max="1" width="41.28515625" style="14" customWidth="1"/>
    <col min="2" max="2" width="12" style="14" customWidth="1"/>
    <col min="3" max="3" width="11.42578125" style="14" customWidth="1"/>
    <col min="4" max="4" width="11.140625" style="14" customWidth="1"/>
    <col min="5" max="5" width="13.140625" style="14" customWidth="1"/>
    <col min="6" max="6" width="15" style="14" customWidth="1"/>
    <col min="7" max="7" width="9.7109375" style="14" customWidth="1"/>
    <col min="8" max="8" width="13.28515625" style="14" customWidth="1"/>
    <col min="9" max="9" width="11.5703125" style="14" customWidth="1"/>
    <col min="10" max="184" width="9.140625" style="14"/>
    <col min="185" max="185" width="40.140625" style="14" customWidth="1"/>
    <col min="186" max="186" width="9.85546875" style="14" customWidth="1"/>
    <col min="187" max="187" width="11.42578125" style="14" customWidth="1"/>
    <col min="188" max="188" width="11.140625" style="14" customWidth="1"/>
    <col min="189" max="189" width="15.42578125" style="14" customWidth="1"/>
    <col min="190" max="190" width="13.28515625" style="14" customWidth="1"/>
    <col min="191" max="191" width="9.140625" style="14"/>
    <col min="192" max="192" width="13.28515625" style="14" customWidth="1"/>
    <col min="193" max="193" width="12.85546875" style="14" customWidth="1"/>
    <col min="194" max="440" width="9.140625" style="14"/>
    <col min="441" max="441" width="40.140625" style="14" customWidth="1"/>
    <col min="442" max="442" width="9.85546875" style="14" customWidth="1"/>
    <col min="443" max="443" width="11.42578125" style="14" customWidth="1"/>
    <col min="444" max="444" width="11.140625" style="14" customWidth="1"/>
    <col min="445" max="445" width="15.42578125" style="14" customWidth="1"/>
    <col min="446" max="446" width="13.28515625" style="14" customWidth="1"/>
    <col min="447" max="447" width="9.140625" style="14"/>
    <col min="448" max="448" width="13.28515625" style="14" customWidth="1"/>
    <col min="449" max="449" width="12.85546875" style="14" customWidth="1"/>
    <col min="450" max="696" width="9.140625" style="14"/>
    <col min="697" max="697" width="40.140625" style="14" customWidth="1"/>
    <col min="698" max="698" width="9.85546875" style="14" customWidth="1"/>
    <col min="699" max="699" width="11.42578125" style="14" customWidth="1"/>
    <col min="700" max="700" width="11.140625" style="14" customWidth="1"/>
    <col min="701" max="701" width="15.42578125" style="14" customWidth="1"/>
    <col min="702" max="702" width="13.28515625" style="14" customWidth="1"/>
    <col min="703" max="703" width="9.140625" style="14"/>
    <col min="704" max="704" width="13.28515625" style="14" customWidth="1"/>
    <col min="705" max="705" width="12.85546875" style="14" customWidth="1"/>
    <col min="706" max="952" width="9.140625" style="14"/>
    <col min="953" max="953" width="40.140625" style="14" customWidth="1"/>
    <col min="954" max="954" width="9.85546875" style="14" customWidth="1"/>
    <col min="955" max="955" width="11.42578125" style="14" customWidth="1"/>
    <col min="956" max="956" width="11.140625" style="14" customWidth="1"/>
    <col min="957" max="957" width="15.42578125" style="14" customWidth="1"/>
    <col min="958" max="958" width="13.28515625" style="14" customWidth="1"/>
    <col min="959" max="959" width="9.140625" style="14"/>
    <col min="960" max="960" width="13.28515625" style="14" customWidth="1"/>
    <col min="961" max="961" width="12.85546875" style="14" customWidth="1"/>
    <col min="962" max="1208" width="9.140625" style="14"/>
    <col min="1209" max="1209" width="40.140625" style="14" customWidth="1"/>
    <col min="1210" max="1210" width="9.85546875" style="14" customWidth="1"/>
    <col min="1211" max="1211" width="11.42578125" style="14" customWidth="1"/>
    <col min="1212" max="1212" width="11.140625" style="14" customWidth="1"/>
    <col min="1213" max="1213" width="15.42578125" style="14" customWidth="1"/>
    <col min="1214" max="1214" width="13.28515625" style="14" customWidth="1"/>
    <col min="1215" max="1215" width="9.140625" style="14"/>
    <col min="1216" max="1216" width="13.28515625" style="14" customWidth="1"/>
    <col min="1217" max="1217" width="12.85546875" style="14" customWidth="1"/>
    <col min="1218" max="1464" width="9.140625" style="14"/>
    <col min="1465" max="1465" width="40.140625" style="14" customWidth="1"/>
    <col min="1466" max="1466" width="9.85546875" style="14" customWidth="1"/>
    <col min="1467" max="1467" width="11.42578125" style="14" customWidth="1"/>
    <col min="1468" max="1468" width="11.140625" style="14" customWidth="1"/>
    <col min="1469" max="1469" width="15.42578125" style="14" customWidth="1"/>
    <col min="1470" max="1470" width="13.28515625" style="14" customWidth="1"/>
    <col min="1471" max="1471" width="9.140625" style="14"/>
    <col min="1472" max="1472" width="13.28515625" style="14" customWidth="1"/>
    <col min="1473" max="1473" width="12.85546875" style="14" customWidth="1"/>
    <col min="1474" max="1720" width="9.140625" style="14"/>
    <col min="1721" max="1721" width="40.140625" style="14" customWidth="1"/>
    <col min="1722" max="1722" width="9.85546875" style="14" customWidth="1"/>
    <col min="1723" max="1723" width="11.42578125" style="14" customWidth="1"/>
    <col min="1724" max="1724" width="11.140625" style="14" customWidth="1"/>
    <col min="1725" max="1725" width="15.42578125" style="14" customWidth="1"/>
    <col min="1726" max="1726" width="13.28515625" style="14" customWidth="1"/>
    <col min="1727" max="1727" width="9.140625" style="14"/>
    <col min="1728" max="1728" width="13.28515625" style="14" customWidth="1"/>
    <col min="1729" max="1729" width="12.85546875" style="14" customWidth="1"/>
    <col min="1730" max="1976" width="9.140625" style="14"/>
    <col min="1977" max="1977" width="40.140625" style="14" customWidth="1"/>
    <col min="1978" max="1978" width="9.85546875" style="14" customWidth="1"/>
    <col min="1979" max="1979" width="11.42578125" style="14" customWidth="1"/>
    <col min="1980" max="1980" width="11.140625" style="14" customWidth="1"/>
    <col min="1981" max="1981" width="15.42578125" style="14" customWidth="1"/>
    <col min="1982" max="1982" width="13.28515625" style="14" customWidth="1"/>
    <col min="1983" max="1983" width="9.140625" style="14"/>
    <col min="1984" max="1984" width="13.28515625" style="14" customWidth="1"/>
    <col min="1985" max="1985" width="12.85546875" style="14" customWidth="1"/>
    <col min="1986" max="2232" width="9.140625" style="14"/>
    <col min="2233" max="2233" width="40.140625" style="14" customWidth="1"/>
    <col min="2234" max="2234" width="9.85546875" style="14" customWidth="1"/>
    <col min="2235" max="2235" width="11.42578125" style="14" customWidth="1"/>
    <col min="2236" max="2236" width="11.140625" style="14" customWidth="1"/>
    <col min="2237" max="2237" width="15.42578125" style="14" customWidth="1"/>
    <col min="2238" max="2238" width="13.28515625" style="14" customWidth="1"/>
    <col min="2239" max="2239" width="9.140625" style="14"/>
    <col min="2240" max="2240" width="13.28515625" style="14" customWidth="1"/>
    <col min="2241" max="2241" width="12.85546875" style="14" customWidth="1"/>
    <col min="2242" max="2488" width="9.140625" style="14"/>
    <col min="2489" max="2489" width="40.140625" style="14" customWidth="1"/>
    <col min="2490" max="2490" width="9.85546875" style="14" customWidth="1"/>
    <col min="2491" max="2491" width="11.42578125" style="14" customWidth="1"/>
    <col min="2492" max="2492" width="11.140625" style="14" customWidth="1"/>
    <col min="2493" max="2493" width="15.42578125" style="14" customWidth="1"/>
    <col min="2494" max="2494" width="13.28515625" style="14" customWidth="1"/>
    <col min="2495" max="2495" width="9.140625" style="14"/>
    <col min="2496" max="2496" width="13.28515625" style="14" customWidth="1"/>
    <col min="2497" max="2497" width="12.85546875" style="14" customWidth="1"/>
    <col min="2498" max="2744" width="9.140625" style="14"/>
    <col min="2745" max="2745" width="40.140625" style="14" customWidth="1"/>
    <col min="2746" max="2746" width="9.85546875" style="14" customWidth="1"/>
    <col min="2747" max="2747" width="11.42578125" style="14" customWidth="1"/>
    <col min="2748" max="2748" width="11.140625" style="14" customWidth="1"/>
    <col min="2749" max="2749" width="15.42578125" style="14" customWidth="1"/>
    <col min="2750" max="2750" width="13.28515625" style="14" customWidth="1"/>
    <col min="2751" max="2751" width="9.140625" style="14"/>
    <col min="2752" max="2752" width="13.28515625" style="14" customWidth="1"/>
    <col min="2753" max="2753" width="12.85546875" style="14" customWidth="1"/>
    <col min="2754" max="3000" width="9.140625" style="14"/>
    <col min="3001" max="3001" width="40.140625" style="14" customWidth="1"/>
    <col min="3002" max="3002" width="9.85546875" style="14" customWidth="1"/>
    <col min="3003" max="3003" width="11.42578125" style="14" customWidth="1"/>
    <col min="3004" max="3004" width="11.140625" style="14" customWidth="1"/>
    <col min="3005" max="3005" width="15.42578125" style="14" customWidth="1"/>
    <col min="3006" max="3006" width="13.28515625" style="14" customWidth="1"/>
    <col min="3007" max="3007" width="9.140625" style="14"/>
    <col min="3008" max="3008" width="13.28515625" style="14" customWidth="1"/>
    <col min="3009" max="3009" width="12.85546875" style="14" customWidth="1"/>
    <col min="3010" max="3256" width="9.140625" style="14"/>
    <col min="3257" max="3257" width="40.140625" style="14" customWidth="1"/>
    <col min="3258" max="3258" width="9.85546875" style="14" customWidth="1"/>
    <col min="3259" max="3259" width="11.42578125" style="14" customWidth="1"/>
    <col min="3260" max="3260" width="11.140625" style="14" customWidth="1"/>
    <col min="3261" max="3261" width="15.42578125" style="14" customWidth="1"/>
    <col min="3262" max="3262" width="13.28515625" style="14" customWidth="1"/>
    <col min="3263" max="3263" width="9.140625" style="14"/>
    <col min="3264" max="3264" width="13.28515625" style="14" customWidth="1"/>
    <col min="3265" max="3265" width="12.85546875" style="14" customWidth="1"/>
    <col min="3266" max="3512" width="9.140625" style="14"/>
    <col min="3513" max="3513" width="40.140625" style="14" customWidth="1"/>
    <col min="3514" max="3514" width="9.85546875" style="14" customWidth="1"/>
    <col min="3515" max="3515" width="11.42578125" style="14" customWidth="1"/>
    <col min="3516" max="3516" width="11.140625" style="14" customWidth="1"/>
    <col min="3517" max="3517" width="15.42578125" style="14" customWidth="1"/>
    <col min="3518" max="3518" width="13.28515625" style="14" customWidth="1"/>
    <col min="3519" max="3519" width="9.140625" style="14"/>
    <col min="3520" max="3520" width="13.28515625" style="14" customWidth="1"/>
    <col min="3521" max="3521" width="12.85546875" style="14" customWidth="1"/>
    <col min="3522" max="3768" width="9.140625" style="14"/>
    <col min="3769" max="3769" width="40.140625" style="14" customWidth="1"/>
    <col min="3770" max="3770" width="9.85546875" style="14" customWidth="1"/>
    <col min="3771" max="3771" width="11.42578125" style="14" customWidth="1"/>
    <col min="3772" max="3772" width="11.140625" style="14" customWidth="1"/>
    <col min="3773" max="3773" width="15.42578125" style="14" customWidth="1"/>
    <col min="3774" max="3774" width="13.28515625" style="14" customWidth="1"/>
    <col min="3775" max="3775" width="9.140625" style="14"/>
    <col min="3776" max="3776" width="13.28515625" style="14" customWidth="1"/>
    <col min="3777" max="3777" width="12.85546875" style="14" customWidth="1"/>
    <col min="3778" max="4024" width="9.140625" style="14"/>
    <col min="4025" max="4025" width="40.140625" style="14" customWidth="1"/>
    <col min="4026" max="4026" width="9.85546875" style="14" customWidth="1"/>
    <col min="4027" max="4027" width="11.42578125" style="14" customWidth="1"/>
    <col min="4028" max="4028" width="11.140625" style="14" customWidth="1"/>
    <col min="4029" max="4029" width="15.42578125" style="14" customWidth="1"/>
    <col min="4030" max="4030" width="13.28515625" style="14" customWidth="1"/>
    <col min="4031" max="4031" width="9.140625" style="14"/>
    <col min="4032" max="4032" width="13.28515625" style="14" customWidth="1"/>
    <col min="4033" max="4033" width="12.85546875" style="14" customWidth="1"/>
    <col min="4034" max="4280" width="9.140625" style="14"/>
    <col min="4281" max="4281" width="40.140625" style="14" customWidth="1"/>
    <col min="4282" max="4282" width="9.85546875" style="14" customWidth="1"/>
    <col min="4283" max="4283" width="11.42578125" style="14" customWidth="1"/>
    <col min="4284" max="4284" width="11.140625" style="14" customWidth="1"/>
    <col min="4285" max="4285" width="15.42578125" style="14" customWidth="1"/>
    <col min="4286" max="4286" width="13.28515625" style="14" customWidth="1"/>
    <col min="4287" max="4287" width="9.140625" style="14"/>
    <col min="4288" max="4288" width="13.28515625" style="14" customWidth="1"/>
    <col min="4289" max="4289" width="12.85546875" style="14" customWidth="1"/>
    <col min="4290" max="4536" width="9.140625" style="14"/>
    <col min="4537" max="4537" width="40.140625" style="14" customWidth="1"/>
    <col min="4538" max="4538" width="9.85546875" style="14" customWidth="1"/>
    <col min="4539" max="4539" width="11.42578125" style="14" customWidth="1"/>
    <col min="4540" max="4540" width="11.140625" style="14" customWidth="1"/>
    <col min="4541" max="4541" width="15.42578125" style="14" customWidth="1"/>
    <col min="4542" max="4542" width="13.28515625" style="14" customWidth="1"/>
    <col min="4543" max="4543" width="9.140625" style="14"/>
    <col min="4544" max="4544" width="13.28515625" style="14" customWidth="1"/>
    <col min="4545" max="4545" width="12.85546875" style="14" customWidth="1"/>
    <col min="4546" max="4792" width="9.140625" style="14"/>
    <col min="4793" max="4793" width="40.140625" style="14" customWidth="1"/>
    <col min="4794" max="4794" width="9.85546875" style="14" customWidth="1"/>
    <col min="4795" max="4795" width="11.42578125" style="14" customWidth="1"/>
    <col min="4796" max="4796" width="11.140625" style="14" customWidth="1"/>
    <col min="4797" max="4797" width="15.42578125" style="14" customWidth="1"/>
    <col min="4798" max="4798" width="13.28515625" style="14" customWidth="1"/>
    <col min="4799" max="4799" width="9.140625" style="14"/>
    <col min="4800" max="4800" width="13.28515625" style="14" customWidth="1"/>
    <col min="4801" max="4801" width="12.85546875" style="14" customWidth="1"/>
    <col min="4802" max="5048" width="9.140625" style="14"/>
    <col min="5049" max="5049" width="40.140625" style="14" customWidth="1"/>
    <col min="5050" max="5050" width="9.85546875" style="14" customWidth="1"/>
    <col min="5051" max="5051" width="11.42578125" style="14" customWidth="1"/>
    <col min="5052" max="5052" width="11.140625" style="14" customWidth="1"/>
    <col min="5053" max="5053" width="15.42578125" style="14" customWidth="1"/>
    <col min="5054" max="5054" width="13.28515625" style="14" customWidth="1"/>
    <col min="5055" max="5055" width="9.140625" style="14"/>
    <col min="5056" max="5056" width="13.28515625" style="14" customWidth="1"/>
    <col min="5057" max="5057" width="12.85546875" style="14" customWidth="1"/>
    <col min="5058" max="5304" width="9.140625" style="14"/>
    <col min="5305" max="5305" width="40.140625" style="14" customWidth="1"/>
    <col min="5306" max="5306" width="9.85546875" style="14" customWidth="1"/>
    <col min="5307" max="5307" width="11.42578125" style="14" customWidth="1"/>
    <col min="5308" max="5308" width="11.140625" style="14" customWidth="1"/>
    <col min="5309" max="5309" width="15.42578125" style="14" customWidth="1"/>
    <col min="5310" max="5310" width="13.28515625" style="14" customWidth="1"/>
    <col min="5311" max="5311" width="9.140625" style="14"/>
    <col min="5312" max="5312" width="13.28515625" style="14" customWidth="1"/>
    <col min="5313" max="5313" width="12.85546875" style="14" customWidth="1"/>
    <col min="5314" max="5560" width="9.140625" style="14"/>
    <col min="5561" max="5561" width="40.140625" style="14" customWidth="1"/>
    <col min="5562" max="5562" width="9.85546875" style="14" customWidth="1"/>
    <col min="5563" max="5563" width="11.42578125" style="14" customWidth="1"/>
    <col min="5564" max="5564" width="11.140625" style="14" customWidth="1"/>
    <col min="5565" max="5565" width="15.42578125" style="14" customWidth="1"/>
    <col min="5566" max="5566" width="13.28515625" style="14" customWidth="1"/>
    <col min="5567" max="5567" width="9.140625" style="14"/>
    <col min="5568" max="5568" width="13.28515625" style="14" customWidth="1"/>
    <col min="5569" max="5569" width="12.85546875" style="14" customWidth="1"/>
    <col min="5570" max="5816" width="9.140625" style="14"/>
    <col min="5817" max="5817" width="40.140625" style="14" customWidth="1"/>
    <col min="5818" max="5818" width="9.85546875" style="14" customWidth="1"/>
    <col min="5819" max="5819" width="11.42578125" style="14" customWidth="1"/>
    <col min="5820" max="5820" width="11.140625" style="14" customWidth="1"/>
    <col min="5821" max="5821" width="15.42578125" style="14" customWidth="1"/>
    <col min="5822" max="5822" width="13.28515625" style="14" customWidth="1"/>
    <col min="5823" max="5823" width="9.140625" style="14"/>
    <col min="5824" max="5824" width="13.28515625" style="14" customWidth="1"/>
    <col min="5825" max="5825" width="12.85546875" style="14" customWidth="1"/>
    <col min="5826" max="6072" width="9.140625" style="14"/>
    <col min="6073" max="6073" width="40.140625" style="14" customWidth="1"/>
    <col min="6074" max="6074" width="9.85546875" style="14" customWidth="1"/>
    <col min="6075" max="6075" width="11.42578125" style="14" customWidth="1"/>
    <col min="6076" max="6076" width="11.140625" style="14" customWidth="1"/>
    <col min="6077" max="6077" width="15.42578125" style="14" customWidth="1"/>
    <col min="6078" max="6078" width="13.28515625" style="14" customWidth="1"/>
    <col min="6079" max="6079" width="9.140625" style="14"/>
    <col min="6080" max="6080" width="13.28515625" style="14" customWidth="1"/>
    <col min="6081" max="6081" width="12.85546875" style="14" customWidth="1"/>
    <col min="6082" max="6328" width="9.140625" style="14"/>
    <col min="6329" max="6329" width="40.140625" style="14" customWidth="1"/>
    <col min="6330" max="6330" width="9.85546875" style="14" customWidth="1"/>
    <col min="6331" max="6331" width="11.42578125" style="14" customWidth="1"/>
    <col min="6332" max="6332" width="11.140625" style="14" customWidth="1"/>
    <col min="6333" max="6333" width="15.42578125" style="14" customWidth="1"/>
    <col min="6334" max="6334" width="13.28515625" style="14" customWidth="1"/>
    <col min="6335" max="6335" width="9.140625" style="14"/>
    <col min="6336" max="6336" width="13.28515625" style="14" customWidth="1"/>
    <col min="6337" max="6337" width="12.85546875" style="14" customWidth="1"/>
    <col min="6338" max="6584" width="9.140625" style="14"/>
    <col min="6585" max="6585" width="40.140625" style="14" customWidth="1"/>
    <col min="6586" max="6586" width="9.85546875" style="14" customWidth="1"/>
    <col min="6587" max="6587" width="11.42578125" style="14" customWidth="1"/>
    <col min="6588" max="6588" width="11.140625" style="14" customWidth="1"/>
    <col min="6589" max="6589" width="15.42578125" style="14" customWidth="1"/>
    <col min="6590" max="6590" width="13.28515625" style="14" customWidth="1"/>
    <col min="6591" max="6591" width="9.140625" style="14"/>
    <col min="6592" max="6592" width="13.28515625" style="14" customWidth="1"/>
    <col min="6593" max="6593" width="12.85546875" style="14" customWidth="1"/>
    <col min="6594" max="6840" width="9.140625" style="14"/>
    <col min="6841" max="6841" width="40.140625" style="14" customWidth="1"/>
    <col min="6842" max="6842" width="9.85546875" style="14" customWidth="1"/>
    <col min="6843" max="6843" width="11.42578125" style="14" customWidth="1"/>
    <col min="6844" max="6844" width="11.140625" style="14" customWidth="1"/>
    <col min="6845" max="6845" width="15.42578125" style="14" customWidth="1"/>
    <col min="6846" max="6846" width="13.28515625" style="14" customWidth="1"/>
    <col min="6847" max="6847" width="9.140625" style="14"/>
    <col min="6848" max="6848" width="13.28515625" style="14" customWidth="1"/>
    <col min="6849" max="6849" width="12.85546875" style="14" customWidth="1"/>
    <col min="6850" max="7096" width="9.140625" style="14"/>
    <col min="7097" max="7097" width="40.140625" style="14" customWidth="1"/>
    <col min="7098" max="7098" width="9.85546875" style="14" customWidth="1"/>
    <col min="7099" max="7099" width="11.42578125" style="14" customWidth="1"/>
    <col min="7100" max="7100" width="11.140625" style="14" customWidth="1"/>
    <col min="7101" max="7101" width="15.42578125" style="14" customWidth="1"/>
    <col min="7102" max="7102" width="13.28515625" style="14" customWidth="1"/>
    <col min="7103" max="7103" width="9.140625" style="14"/>
    <col min="7104" max="7104" width="13.28515625" style="14" customWidth="1"/>
    <col min="7105" max="7105" width="12.85546875" style="14" customWidth="1"/>
    <col min="7106" max="7352" width="9.140625" style="14"/>
    <col min="7353" max="7353" width="40.140625" style="14" customWidth="1"/>
    <col min="7354" max="7354" width="9.85546875" style="14" customWidth="1"/>
    <col min="7355" max="7355" width="11.42578125" style="14" customWidth="1"/>
    <col min="7356" max="7356" width="11.140625" style="14" customWidth="1"/>
    <col min="7357" max="7357" width="15.42578125" style="14" customWidth="1"/>
    <col min="7358" max="7358" width="13.28515625" style="14" customWidth="1"/>
    <col min="7359" max="7359" width="9.140625" style="14"/>
    <col min="7360" max="7360" width="13.28515625" style="14" customWidth="1"/>
    <col min="7361" max="7361" width="12.85546875" style="14" customWidth="1"/>
    <col min="7362" max="7608" width="9.140625" style="14"/>
    <col min="7609" max="7609" width="40.140625" style="14" customWidth="1"/>
    <col min="7610" max="7610" width="9.85546875" style="14" customWidth="1"/>
    <col min="7611" max="7611" width="11.42578125" style="14" customWidth="1"/>
    <col min="7612" max="7612" width="11.140625" style="14" customWidth="1"/>
    <col min="7613" max="7613" width="15.42578125" style="14" customWidth="1"/>
    <col min="7614" max="7614" width="13.28515625" style="14" customWidth="1"/>
    <col min="7615" max="7615" width="9.140625" style="14"/>
    <col min="7616" max="7616" width="13.28515625" style="14" customWidth="1"/>
    <col min="7617" max="7617" width="12.85546875" style="14" customWidth="1"/>
    <col min="7618" max="7864" width="9.140625" style="14"/>
    <col min="7865" max="7865" width="40.140625" style="14" customWidth="1"/>
    <col min="7866" max="7866" width="9.85546875" style="14" customWidth="1"/>
    <col min="7867" max="7867" width="11.42578125" style="14" customWidth="1"/>
    <col min="7868" max="7868" width="11.140625" style="14" customWidth="1"/>
    <col min="7869" max="7869" width="15.42578125" style="14" customWidth="1"/>
    <col min="7870" max="7870" width="13.28515625" style="14" customWidth="1"/>
    <col min="7871" max="7871" width="9.140625" style="14"/>
    <col min="7872" max="7872" width="13.28515625" style="14" customWidth="1"/>
    <col min="7873" max="7873" width="12.85546875" style="14" customWidth="1"/>
    <col min="7874" max="8120" width="9.140625" style="14"/>
    <col min="8121" max="8121" width="40.140625" style="14" customWidth="1"/>
    <col min="8122" max="8122" width="9.85546875" style="14" customWidth="1"/>
    <col min="8123" max="8123" width="11.42578125" style="14" customWidth="1"/>
    <col min="8124" max="8124" width="11.140625" style="14" customWidth="1"/>
    <col min="8125" max="8125" width="15.42578125" style="14" customWidth="1"/>
    <col min="8126" max="8126" width="13.28515625" style="14" customWidth="1"/>
    <col min="8127" max="8127" width="9.140625" style="14"/>
    <col min="8128" max="8128" width="13.28515625" style="14" customWidth="1"/>
    <col min="8129" max="8129" width="12.85546875" style="14" customWidth="1"/>
    <col min="8130" max="8376" width="9.140625" style="14"/>
    <col min="8377" max="8377" width="40.140625" style="14" customWidth="1"/>
    <col min="8378" max="8378" width="9.85546875" style="14" customWidth="1"/>
    <col min="8379" max="8379" width="11.42578125" style="14" customWidth="1"/>
    <col min="8380" max="8380" width="11.140625" style="14" customWidth="1"/>
    <col min="8381" max="8381" width="15.42578125" style="14" customWidth="1"/>
    <col min="8382" max="8382" width="13.28515625" style="14" customWidth="1"/>
    <col min="8383" max="8383" width="9.140625" style="14"/>
    <col min="8384" max="8384" width="13.28515625" style="14" customWidth="1"/>
    <col min="8385" max="8385" width="12.85546875" style="14" customWidth="1"/>
    <col min="8386" max="8632" width="9.140625" style="14"/>
    <col min="8633" max="8633" width="40.140625" style="14" customWidth="1"/>
    <col min="8634" max="8634" width="9.85546875" style="14" customWidth="1"/>
    <col min="8635" max="8635" width="11.42578125" style="14" customWidth="1"/>
    <col min="8636" max="8636" width="11.140625" style="14" customWidth="1"/>
    <col min="8637" max="8637" width="15.42578125" style="14" customWidth="1"/>
    <col min="8638" max="8638" width="13.28515625" style="14" customWidth="1"/>
    <col min="8639" max="8639" width="9.140625" style="14"/>
    <col min="8640" max="8640" width="13.28515625" style="14" customWidth="1"/>
    <col min="8641" max="8641" width="12.85546875" style="14" customWidth="1"/>
    <col min="8642" max="8888" width="9.140625" style="14"/>
    <col min="8889" max="8889" width="40.140625" style="14" customWidth="1"/>
    <col min="8890" max="8890" width="9.85546875" style="14" customWidth="1"/>
    <col min="8891" max="8891" width="11.42578125" style="14" customWidth="1"/>
    <col min="8892" max="8892" width="11.140625" style="14" customWidth="1"/>
    <col min="8893" max="8893" width="15.42578125" style="14" customWidth="1"/>
    <col min="8894" max="8894" width="13.28515625" style="14" customWidth="1"/>
    <col min="8895" max="8895" width="9.140625" style="14"/>
    <col min="8896" max="8896" width="13.28515625" style="14" customWidth="1"/>
    <col min="8897" max="8897" width="12.85546875" style="14" customWidth="1"/>
    <col min="8898" max="9144" width="9.140625" style="14"/>
    <col min="9145" max="9145" width="40.140625" style="14" customWidth="1"/>
    <col min="9146" max="9146" width="9.85546875" style="14" customWidth="1"/>
    <col min="9147" max="9147" width="11.42578125" style="14" customWidth="1"/>
    <col min="9148" max="9148" width="11.140625" style="14" customWidth="1"/>
    <col min="9149" max="9149" width="15.42578125" style="14" customWidth="1"/>
    <col min="9150" max="9150" width="13.28515625" style="14" customWidth="1"/>
    <col min="9151" max="9151" width="9.140625" style="14"/>
    <col min="9152" max="9152" width="13.28515625" style="14" customWidth="1"/>
    <col min="9153" max="9153" width="12.85546875" style="14" customWidth="1"/>
    <col min="9154" max="9400" width="9.140625" style="14"/>
    <col min="9401" max="9401" width="40.140625" style="14" customWidth="1"/>
    <col min="9402" max="9402" width="9.85546875" style="14" customWidth="1"/>
    <col min="9403" max="9403" width="11.42578125" style="14" customWidth="1"/>
    <col min="9404" max="9404" width="11.140625" style="14" customWidth="1"/>
    <col min="9405" max="9405" width="15.42578125" style="14" customWidth="1"/>
    <col min="9406" max="9406" width="13.28515625" style="14" customWidth="1"/>
    <col min="9407" max="9407" width="9.140625" style="14"/>
    <col min="9408" max="9408" width="13.28515625" style="14" customWidth="1"/>
    <col min="9409" max="9409" width="12.85546875" style="14" customWidth="1"/>
    <col min="9410" max="9656" width="9.140625" style="14"/>
    <col min="9657" max="9657" width="40.140625" style="14" customWidth="1"/>
    <col min="9658" max="9658" width="9.85546875" style="14" customWidth="1"/>
    <col min="9659" max="9659" width="11.42578125" style="14" customWidth="1"/>
    <col min="9660" max="9660" width="11.140625" style="14" customWidth="1"/>
    <col min="9661" max="9661" width="15.42578125" style="14" customWidth="1"/>
    <col min="9662" max="9662" width="13.28515625" style="14" customWidth="1"/>
    <col min="9663" max="9663" width="9.140625" style="14"/>
    <col min="9664" max="9664" width="13.28515625" style="14" customWidth="1"/>
    <col min="9665" max="9665" width="12.85546875" style="14" customWidth="1"/>
    <col min="9666" max="9912" width="9.140625" style="14"/>
    <col min="9913" max="9913" width="40.140625" style="14" customWidth="1"/>
    <col min="9914" max="9914" width="9.85546875" style="14" customWidth="1"/>
    <col min="9915" max="9915" width="11.42578125" style="14" customWidth="1"/>
    <col min="9916" max="9916" width="11.140625" style="14" customWidth="1"/>
    <col min="9917" max="9917" width="15.42578125" style="14" customWidth="1"/>
    <col min="9918" max="9918" width="13.28515625" style="14" customWidth="1"/>
    <col min="9919" max="9919" width="9.140625" style="14"/>
    <col min="9920" max="9920" width="13.28515625" style="14" customWidth="1"/>
    <col min="9921" max="9921" width="12.85546875" style="14" customWidth="1"/>
    <col min="9922" max="10168" width="9.140625" style="14"/>
    <col min="10169" max="10169" width="40.140625" style="14" customWidth="1"/>
    <col min="10170" max="10170" width="9.85546875" style="14" customWidth="1"/>
    <col min="10171" max="10171" width="11.42578125" style="14" customWidth="1"/>
    <col min="10172" max="10172" width="11.140625" style="14" customWidth="1"/>
    <col min="10173" max="10173" width="15.42578125" style="14" customWidth="1"/>
    <col min="10174" max="10174" width="13.28515625" style="14" customWidth="1"/>
    <col min="10175" max="10175" width="9.140625" style="14"/>
    <col min="10176" max="10176" width="13.28515625" style="14" customWidth="1"/>
    <col min="10177" max="10177" width="12.85546875" style="14" customWidth="1"/>
    <col min="10178" max="10424" width="9.140625" style="14"/>
    <col min="10425" max="10425" width="40.140625" style="14" customWidth="1"/>
    <col min="10426" max="10426" width="9.85546875" style="14" customWidth="1"/>
    <col min="10427" max="10427" width="11.42578125" style="14" customWidth="1"/>
    <col min="10428" max="10428" width="11.140625" style="14" customWidth="1"/>
    <col min="10429" max="10429" width="15.42578125" style="14" customWidth="1"/>
    <col min="10430" max="10430" width="13.28515625" style="14" customWidth="1"/>
    <col min="10431" max="10431" width="9.140625" style="14"/>
    <col min="10432" max="10432" width="13.28515625" style="14" customWidth="1"/>
    <col min="10433" max="10433" width="12.85546875" style="14" customWidth="1"/>
    <col min="10434" max="10680" width="9.140625" style="14"/>
    <col min="10681" max="10681" width="40.140625" style="14" customWidth="1"/>
    <col min="10682" max="10682" width="9.85546875" style="14" customWidth="1"/>
    <col min="10683" max="10683" width="11.42578125" style="14" customWidth="1"/>
    <col min="10684" max="10684" width="11.140625" style="14" customWidth="1"/>
    <col min="10685" max="10685" width="15.42578125" style="14" customWidth="1"/>
    <col min="10686" max="10686" width="13.28515625" style="14" customWidth="1"/>
    <col min="10687" max="10687" width="9.140625" style="14"/>
    <col min="10688" max="10688" width="13.28515625" style="14" customWidth="1"/>
    <col min="10689" max="10689" width="12.85546875" style="14" customWidth="1"/>
    <col min="10690" max="10936" width="9.140625" style="14"/>
    <col min="10937" max="10937" width="40.140625" style="14" customWidth="1"/>
    <col min="10938" max="10938" width="9.85546875" style="14" customWidth="1"/>
    <col min="10939" max="10939" width="11.42578125" style="14" customWidth="1"/>
    <col min="10940" max="10940" width="11.140625" style="14" customWidth="1"/>
    <col min="10941" max="10941" width="15.42578125" style="14" customWidth="1"/>
    <col min="10942" max="10942" width="13.28515625" style="14" customWidth="1"/>
    <col min="10943" max="10943" width="9.140625" style="14"/>
    <col min="10944" max="10944" width="13.28515625" style="14" customWidth="1"/>
    <col min="10945" max="10945" width="12.85546875" style="14" customWidth="1"/>
    <col min="10946" max="11192" width="9.140625" style="14"/>
    <col min="11193" max="11193" width="40.140625" style="14" customWidth="1"/>
    <col min="11194" max="11194" width="9.85546875" style="14" customWidth="1"/>
    <col min="11195" max="11195" width="11.42578125" style="14" customWidth="1"/>
    <col min="11196" max="11196" width="11.140625" style="14" customWidth="1"/>
    <col min="11197" max="11197" width="15.42578125" style="14" customWidth="1"/>
    <col min="11198" max="11198" width="13.28515625" style="14" customWidth="1"/>
    <col min="11199" max="11199" width="9.140625" style="14"/>
    <col min="11200" max="11200" width="13.28515625" style="14" customWidth="1"/>
    <col min="11201" max="11201" width="12.85546875" style="14" customWidth="1"/>
    <col min="11202" max="11448" width="9.140625" style="14"/>
    <col min="11449" max="11449" width="40.140625" style="14" customWidth="1"/>
    <col min="11450" max="11450" width="9.85546875" style="14" customWidth="1"/>
    <col min="11451" max="11451" width="11.42578125" style="14" customWidth="1"/>
    <col min="11452" max="11452" width="11.140625" style="14" customWidth="1"/>
    <col min="11453" max="11453" width="15.42578125" style="14" customWidth="1"/>
    <col min="11454" max="11454" width="13.28515625" style="14" customWidth="1"/>
    <col min="11455" max="11455" width="9.140625" style="14"/>
    <col min="11456" max="11456" width="13.28515625" style="14" customWidth="1"/>
    <col min="11457" max="11457" width="12.85546875" style="14" customWidth="1"/>
    <col min="11458" max="11704" width="9.140625" style="14"/>
    <col min="11705" max="11705" width="40.140625" style="14" customWidth="1"/>
    <col min="11706" max="11706" width="9.85546875" style="14" customWidth="1"/>
    <col min="11707" max="11707" width="11.42578125" style="14" customWidth="1"/>
    <col min="11708" max="11708" width="11.140625" style="14" customWidth="1"/>
    <col min="11709" max="11709" width="15.42578125" style="14" customWidth="1"/>
    <col min="11710" max="11710" width="13.28515625" style="14" customWidth="1"/>
    <col min="11711" max="11711" width="9.140625" style="14"/>
    <col min="11712" max="11712" width="13.28515625" style="14" customWidth="1"/>
    <col min="11713" max="11713" width="12.85546875" style="14" customWidth="1"/>
    <col min="11714" max="11960" width="9.140625" style="14"/>
    <col min="11961" max="11961" width="40.140625" style="14" customWidth="1"/>
    <col min="11962" max="11962" width="9.85546875" style="14" customWidth="1"/>
    <col min="11963" max="11963" width="11.42578125" style="14" customWidth="1"/>
    <col min="11964" max="11964" width="11.140625" style="14" customWidth="1"/>
    <col min="11965" max="11965" width="15.42578125" style="14" customWidth="1"/>
    <col min="11966" max="11966" width="13.28515625" style="14" customWidth="1"/>
    <col min="11967" max="11967" width="9.140625" style="14"/>
    <col min="11968" max="11968" width="13.28515625" style="14" customWidth="1"/>
    <col min="11969" max="11969" width="12.85546875" style="14" customWidth="1"/>
    <col min="11970" max="12216" width="9.140625" style="14"/>
    <col min="12217" max="12217" width="40.140625" style="14" customWidth="1"/>
    <col min="12218" max="12218" width="9.85546875" style="14" customWidth="1"/>
    <col min="12219" max="12219" width="11.42578125" style="14" customWidth="1"/>
    <col min="12220" max="12220" width="11.140625" style="14" customWidth="1"/>
    <col min="12221" max="12221" width="15.42578125" style="14" customWidth="1"/>
    <col min="12222" max="12222" width="13.28515625" style="14" customWidth="1"/>
    <col min="12223" max="12223" width="9.140625" style="14"/>
    <col min="12224" max="12224" width="13.28515625" style="14" customWidth="1"/>
    <col min="12225" max="12225" width="12.85546875" style="14" customWidth="1"/>
    <col min="12226" max="12472" width="9.140625" style="14"/>
    <col min="12473" max="12473" width="40.140625" style="14" customWidth="1"/>
    <col min="12474" max="12474" width="9.85546875" style="14" customWidth="1"/>
    <col min="12475" max="12475" width="11.42578125" style="14" customWidth="1"/>
    <col min="12476" max="12476" width="11.140625" style="14" customWidth="1"/>
    <col min="12477" max="12477" width="15.42578125" style="14" customWidth="1"/>
    <col min="12478" max="12478" width="13.28515625" style="14" customWidth="1"/>
    <col min="12479" max="12479" width="9.140625" style="14"/>
    <col min="12480" max="12480" width="13.28515625" style="14" customWidth="1"/>
    <col min="12481" max="12481" width="12.85546875" style="14" customWidth="1"/>
    <col min="12482" max="12728" width="9.140625" style="14"/>
    <col min="12729" max="12729" width="40.140625" style="14" customWidth="1"/>
    <col min="12730" max="12730" width="9.85546875" style="14" customWidth="1"/>
    <col min="12731" max="12731" width="11.42578125" style="14" customWidth="1"/>
    <col min="12732" max="12732" width="11.140625" style="14" customWidth="1"/>
    <col min="12733" max="12733" width="15.42578125" style="14" customWidth="1"/>
    <col min="12734" max="12734" width="13.28515625" style="14" customWidth="1"/>
    <col min="12735" max="12735" width="9.140625" style="14"/>
    <col min="12736" max="12736" width="13.28515625" style="14" customWidth="1"/>
    <col min="12737" max="12737" width="12.85546875" style="14" customWidth="1"/>
    <col min="12738" max="12984" width="9.140625" style="14"/>
    <col min="12985" max="12985" width="40.140625" style="14" customWidth="1"/>
    <col min="12986" max="12986" width="9.85546875" style="14" customWidth="1"/>
    <col min="12987" max="12987" width="11.42578125" style="14" customWidth="1"/>
    <col min="12988" max="12988" width="11.140625" style="14" customWidth="1"/>
    <col min="12989" max="12989" width="15.42578125" style="14" customWidth="1"/>
    <col min="12990" max="12990" width="13.28515625" style="14" customWidth="1"/>
    <col min="12991" max="12991" width="9.140625" style="14"/>
    <col min="12992" max="12992" width="13.28515625" style="14" customWidth="1"/>
    <col min="12993" max="12993" width="12.85546875" style="14" customWidth="1"/>
    <col min="12994" max="13240" width="9.140625" style="14"/>
    <col min="13241" max="13241" width="40.140625" style="14" customWidth="1"/>
    <col min="13242" max="13242" width="9.85546875" style="14" customWidth="1"/>
    <col min="13243" max="13243" width="11.42578125" style="14" customWidth="1"/>
    <col min="13244" max="13244" width="11.140625" style="14" customWidth="1"/>
    <col min="13245" max="13245" width="15.42578125" style="14" customWidth="1"/>
    <col min="13246" max="13246" width="13.28515625" style="14" customWidth="1"/>
    <col min="13247" max="13247" width="9.140625" style="14"/>
    <col min="13248" max="13248" width="13.28515625" style="14" customWidth="1"/>
    <col min="13249" max="13249" width="12.85546875" style="14" customWidth="1"/>
    <col min="13250" max="13496" width="9.140625" style="14"/>
    <col min="13497" max="13497" width="40.140625" style="14" customWidth="1"/>
    <col min="13498" max="13498" width="9.85546875" style="14" customWidth="1"/>
    <col min="13499" max="13499" width="11.42578125" style="14" customWidth="1"/>
    <col min="13500" max="13500" width="11.140625" style="14" customWidth="1"/>
    <col min="13501" max="13501" width="15.42578125" style="14" customWidth="1"/>
    <col min="13502" max="13502" width="13.28515625" style="14" customWidth="1"/>
    <col min="13503" max="13503" width="9.140625" style="14"/>
    <col min="13504" max="13504" width="13.28515625" style="14" customWidth="1"/>
    <col min="13505" max="13505" width="12.85546875" style="14" customWidth="1"/>
    <col min="13506" max="13752" width="9.140625" style="14"/>
    <col min="13753" max="13753" width="40.140625" style="14" customWidth="1"/>
    <col min="13754" max="13754" width="9.85546875" style="14" customWidth="1"/>
    <col min="13755" max="13755" width="11.42578125" style="14" customWidth="1"/>
    <col min="13756" max="13756" width="11.140625" style="14" customWidth="1"/>
    <col min="13757" max="13757" width="15.42578125" style="14" customWidth="1"/>
    <col min="13758" max="13758" width="13.28515625" style="14" customWidth="1"/>
    <col min="13759" max="13759" width="9.140625" style="14"/>
    <col min="13760" max="13760" width="13.28515625" style="14" customWidth="1"/>
    <col min="13761" max="13761" width="12.85546875" style="14" customWidth="1"/>
    <col min="13762" max="14008" width="9.140625" style="14"/>
    <col min="14009" max="14009" width="40.140625" style="14" customWidth="1"/>
    <col min="14010" max="14010" width="9.85546875" style="14" customWidth="1"/>
    <col min="14011" max="14011" width="11.42578125" style="14" customWidth="1"/>
    <col min="14012" max="14012" width="11.140625" style="14" customWidth="1"/>
    <col min="14013" max="14013" width="15.42578125" style="14" customWidth="1"/>
    <col min="14014" max="14014" width="13.28515625" style="14" customWidth="1"/>
    <col min="14015" max="14015" width="9.140625" style="14"/>
    <col min="14016" max="14016" width="13.28515625" style="14" customWidth="1"/>
    <col min="14017" max="14017" width="12.85546875" style="14" customWidth="1"/>
    <col min="14018" max="14264" width="9.140625" style="14"/>
    <col min="14265" max="14265" width="40.140625" style="14" customWidth="1"/>
    <col min="14266" max="14266" width="9.85546875" style="14" customWidth="1"/>
    <col min="14267" max="14267" width="11.42578125" style="14" customWidth="1"/>
    <col min="14268" max="14268" width="11.140625" style="14" customWidth="1"/>
    <col min="14269" max="14269" width="15.42578125" style="14" customWidth="1"/>
    <col min="14270" max="14270" width="13.28515625" style="14" customWidth="1"/>
    <col min="14271" max="14271" width="9.140625" style="14"/>
    <col min="14272" max="14272" width="13.28515625" style="14" customWidth="1"/>
    <col min="14273" max="14273" width="12.85546875" style="14" customWidth="1"/>
    <col min="14274" max="14520" width="9.140625" style="14"/>
    <col min="14521" max="14521" width="40.140625" style="14" customWidth="1"/>
    <col min="14522" max="14522" width="9.85546875" style="14" customWidth="1"/>
    <col min="14523" max="14523" width="11.42578125" style="14" customWidth="1"/>
    <col min="14524" max="14524" width="11.140625" style="14" customWidth="1"/>
    <col min="14525" max="14525" width="15.42578125" style="14" customWidth="1"/>
    <col min="14526" max="14526" width="13.28515625" style="14" customWidth="1"/>
    <col min="14527" max="14527" width="9.140625" style="14"/>
    <col min="14528" max="14528" width="13.28515625" style="14" customWidth="1"/>
    <col min="14529" max="14529" width="12.85546875" style="14" customWidth="1"/>
    <col min="14530" max="14776" width="9.140625" style="14"/>
    <col min="14777" max="14777" width="40.140625" style="14" customWidth="1"/>
    <col min="14778" max="14778" width="9.85546875" style="14" customWidth="1"/>
    <col min="14779" max="14779" width="11.42578125" style="14" customWidth="1"/>
    <col min="14780" max="14780" width="11.140625" style="14" customWidth="1"/>
    <col min="14781" max="14781" width="15.42578125" style="14" customWidth="1"/>
    <col min="14782" max="14782" width="13.28515625" style="14" customWidth="1"/>
    <col min="14783" max="14783" width="9.140625" style="14"/>
    <col min="14784" max="14784" width="13.28515625" style="14" customWidth="1"/>
    <col min="14785" max="14785" width="12.85546875" style="14" customWidth="1"/>
    <col min="14786" max="15032" width="9.140625" style="14"/>
    <col min="15033" max="15033" width="40.140625" style="14" customWidth="1"/>
    <col min="15034" max="15034" width="9.85546875" style="14" customWidth="1"/>
    <col min="15035" max="15035" width="11.42578125" style="14" customWidth="1"/>
    <col min="15036" max="15036" width="11.140625" style="14" customWidth="1"/>
    <col min="15037" max="15037" width="15.42578125" style="14" customWidth="1"/>
    <col min="15038" max="15038" width="13.28515625" style="14" customWidth="1"/>
    <col min="15039" max="15039" width="9.140625" style="14"/>
    <col min="15040" max="15040" width="13.28515625" style="14" customWidth="1"/>
    <col min="15041" max="15041" width="12.85546875" style="14" customWidth="1"/>
    <col min="15042" max="15288" width="9.140625" style="14"/>
    <col min="15289" max="15289" width="40.140625" style="14" customWidth="1"/>
    <col min="15290" max="15290" width="9.85546875" style="14" customWidth="1"/>
    <col min="15291" max="15291" width="11.42578125" style="14" customWidth="1"/>
    <col min="15292" max="15292" width="11.140625" style="14" customWidth="1"/>
    <col min="15293" max="15293" width="15.42578125" style="14" customWidth="1"/>
    <col min="15294" max="15294" width="13.28515625" style="14" customWidth="1"/>
    <col min="15295" max="15295" width="9.140625" style="14"/>
    <col min="15296" max="15296" width="13.28515625" style="14" customWidth="1"/>
    <col min="15297" max="15297" width="12.85546875" style="14" customWidth="1"/>
    <col min="15298" max="15544" width="9.140625" style="14"/>
    <col min="15545" max="15545" width="40.140625" style="14" customWidth="1"/>
    <col min="15546" max="15546" width="9.85546875" style="14" customWidth="1"/>
    <col min="15547" max="15547" width="11.42578125" style="14" customWidth="1"/>
    <col min="15548" max="15548" width="11.140625" style="14" customWidth="1"/>
    <col min="15549" max="15549" width="15.42578125" style="14" customWidth="1"/>
    <col min="15550" max="15550" width="13.28515625" style="14" customWidth="1"/>
    <col min="15551" max="15551" width="9.140625" style="14"/>
    <col min="15552" max="15552" width="13.28515625" style="14" customWidth="1"/>
    <col min="15553" max="15553" width="12.85546875" style="14" customWidth="1"/>
    <col min="15554" max="15800" width="9.140625" style="14"/>
    <col min="15801" max="15801" width="40.140625" style="14" customWidth="1"/>
    <col min="15802" max="15802" width="9.85546875" style="14" customWidth="1"/>
    <col min="15803" max="15803" width="11.42578125" style="14" customWidth="1"/>
    <col min="15804" max="15804" width="11.140625" style="14" customWidth="1"/>
    <col min="15805" max="15805" width="15.42578125" style="14" customWidth="1"/>
    <col min="15806" max="15806" width="13.28515625" style="14" customWidth="1"/>
    <col min="15807" max="15807" width="9.140625" style="14"/>
    <col min="15808" max="15808" width="13.28515625" style="14" customWidth="1"/>
    <col min="15809" max="15809" width="12.85546875" style="14" customWidth="1"/>
    <col min="15810" max="16056" width="9.140625" style="14"/>
    <col min="16057" max="16057" width="40.140625" style="14" customWidth="1"/>
    <col min="16058" max="16058" width="9.85546875" style="14" customWidth="1"/>
    <col min="16059" max="16059" width="11.42578125" style="14" customWidth="1"/>
    <col min="16060" max="16060" width="11.140625" style="14" customWidth="1"/>
    <col min="16061" max="16061" width="15.42578125" style="14" customWidth="1"/>
    <col min="16062" max="16062" width="13.28515625" style="14" customWidth="1"/>
    <col min="16063" max="16063" width="9.140625" style="14"/>
    <col min="16064" max="16064" width="13.28515625" style="14" customWidth="1"/>
    <col min="16065" max="16065" width="12.85546875" style="14" customWidth="1"/>
    <col min="16066" max="16384" width="9.140625" style="14"/>
  </cols>
  <sheetData>
    <row r="1" spans="1:9" ht="105.75" customHeight="1" x14ac:dyDescent="0.2">
      <c r="A1" s="112"/>
      <c r="B1" s="112"/>
      <c r="C1" s="112"/>
      <c r="D1" s="112"/>
      <c r="E1" s="112"/>
      <c r="F1" s="112"/>
      <c r="G1" s="112"/>
      <c r="H1" s="112"/>
      <c r="I1" s="112"/>
    </row>
    <row r="2" spans="1:9" s="16" customFormat="1" ht="59.25" customHeight="1" x14ac:dyDescent="0.25">
      <c r="A2" s="15" t="s">
        <v>100</v>
      </c>
      <c r="B2" s="113" t="s">
        <v>101</v>
      </c>
      <c r="C2" s="114"/>
      <c r="D2" s="114"/>
      <c r="E2" s="114"/>
      <c r="F2" s="114"/>
      <c r="G2" s="114"/>
      <c r="H2" s="114"/>
      <c r="I2" s="115"/>
    </row>
    <row r="3" spans="1:9" s="18" customFormat="1" ht="15.75" x14ac:dyDescent="0.2">
      <c r="A3" s="17" t="s">
        <v>102</v>
      </c>
    </row>
    <row r="4" spans="1:9" s="20" customFormat="1" ht="16.5" thickBot="1" x14ac:dyDescent="0.3">
      <c r="A4" s="19" t="s">
        <v>95</v>
      </c>
    </row>
    <row r="5" spans="1:9" s="21" customFormat="1" ht="15.75" x14ac:dyDescent="0.25">
      <c r="A5" s="108" t="s">
        <v>103</v>
      </c>
      <c r="B5" s="117" t="s">
        <v>104</v>
      </c>
      <c r="C5" s="119" t="s">
        <v>0</v>
      </c>
      <c r="D5" s="120"/>
      <c r="E5" s="120"/>
      <c r="F5" s="121"/>
      <c r="G5" s="119" t="s">
        <v>105</v>
      </c>
      <c r="H5" s="120"/>
      <c r="I5" s="121"/>
    </row>
    <row r="6" spans="1:9" s="21" customFormat="1" ht="48.75" thickBot="1" x14ac:dyDescent="0.3">
      <c r="A6" s="116"/>
      <c r="B6" s="118"/>
      <c r="C6" s="22" t="s">
        <v>1</v>
      </c>
      <c r="D6" s="23" t="s">
        <v>2</v>
      </c>
      <c r="E6" s="23" t="s">
        <v>3</v>
      </c>
      <c r="F6" s="24" t="s">
        <v>4</v>
      </c>
      <c r="G6" s="25" t="s">
        <v>5</v>
      </c>
      <c r="H6" s="23" t="s">
        <v>6</v>
      </c>
      <c r="I6" s="24" t="s">
        <v>7</v>
      </c>
    </row>
    <row r="7" spans="1:9" s="30" customFormat="1" ht="12.75" customHeight="1" thickBot="1" x14ac:dyDescent="0.3">
      <c r="A7" s="26">
        <v>1</v>
      </c>
      <c r="B7" s="27">
        <v>2</v>
      </c>
      <c r="C7" s="28">
        <v>3</v>
      </c>
      <c r="D7" s="29">
        <v>4</v>
      </c>
      <c r="E7" s="29">
        <v>5</v>
      </c>
      <c r="F7" s="27">
        <v>6</v>
      </c>
      <c r="G7" s="26" t="s">
        <v>93</v>
      </c>
      <c r="H7" s="29" t="s">
        <v>92</v>
      </c>
      <c r="I7" s="27" t="s">
        <v>91</v>
      </c>
    </row>
    <row r="8" spans="1:9" s="39" customFormat="1" ht="17.25" customHeight="1" thickBot="1" x14ac:dyDescent="0.3">
      <c r="A8" s="31" t="s">
        <v>8</v>
      </c>
      <c r="B8" s="32"/>
      <c r="C8" s="33">
        <f>C9+C11+C19+C26+C28</f>
        <v>18131</v>
      </c>
      <c r="D8" s="34">
        <f>D9+D11+D19+D26+D28</f>
        <v>9906</v>
      </c>
      <c r="E8" s="34">
        <f>E9+E11+E19+E26+E28</f>
        <v>4132</v>
      </c>
      <c r="F8" s="35">
        <f>F9+F11+F19+F26+F28</f>
        <v>4093</v>
      </c>
      <c r="G8" s="36">
        <f>D8/$C8</f>
        <v>0.54635706800507422</v>
      </c>
      <c r="H8" s="37">
        <f t="shared" ref="H8:I29" si="0">E8/$C8</f>
        <v>0.22789697203684298</v>
      </c>
      <c r="I8" s="38">
        <f t="shared" si="0"/>
        <v>0.22574595995808283</v>
      </c>
    </row>
    <row r="9" spans="1:9" s="39" customFormat="1" ht="15.75" x14ac:dyDescent="0.25">
      <c r="A9" s="40" t="s">
        <v>96</v>
      </c>
      <c r="B9" s="41"/>
      <c r="C9" s="42">
        <f>D9+E9+F9</f>
        <v>1605</v>
      </c>
      <c r="D9" s="42">
        <f>SUM(D10)</f>
        <v>484</v>
      </c>
      <c r="E9" s="42">
        <f t="shared" ref="E9:F9" si="1">SUM(E10)</f>
        <v>530</v>
      </c>
      <c r="F9" s="43">
        <f t="shared" si="1"/>
        <v>591</v>
      </c>
      <c r="G9" s="44">
        <f t="shared" ref="G9:G27" si="2">D9/$C9</f>
        <v>0.30155763239875388</v>
      </c>
      <c r="H9" s="45">
        <f t="shared" si="0"/>
        <v>0.33021806853582553</v>
      </c>
      <c r="I9" s="46">
        <f t="shared" si="0"/>
        <v>0.36822429906542054</v>
      </c>
    </row>
    <row r="10" spans="1:9" s="55" customFormat="1" ht="16.5" thickBot="1" x14ac:dyDescent="0.3">
      <c r="A10" s="47" t="s">
        <v>9</v>
      </c>
      <c r="B10" s="48" t="s">
        <v>10</v>
      </c>
      <c r="C10" s="49">
        <f t="shared" ref="C10:C29" si="3">D10+E10+F10</f>
        <v>1605</v>
      </c>
      <c r="D10" s="50">
        <v>484</v>
      </c>
      <c r="E10" s="50">
        <v>530</v>
      </c>
      <c r="F10" s="51">
        <v>591</v>
      </c>
      <c r="G10" s="52">
        <f t="shared" si="2"/>
        <v>0.30155763239875388</v>
      </c>
      <c r="H10" s="53">
        <f t="shared" si="0"/>
        <v>0.33021806853582553</v>
      </c>
      <c r="I10" s="54">
        <f t="shared" si="0"/>
        <v>0.36822429906542054</v>
      </c>
    </row>
    <row r="11" spans="1:9" s="55" customFormat="1" ht="15.75" x14ac:dyDescent="0.25">
      <c r="A11" s="56" t="s">
        <v>97</v>
      </c>
      <c r="B11" s="57"/>
      <c r="C11" s="58">
        <f t="shared" si="3"/>
        <v>5584</v>
      </c>
      <c r="D11" s="59">
        <f>SUM(D12:D18)</f>
        <v>3431</v>
      </c>
      <c r="E11" s="59">
        <f t="shared" ref="E11:F11" si="4">SUM(E12:E18)</f>
        <v>997</v>
      </c>
      <c r="F11" s="60">
        <f t="shared" si="4"/>
        <v>1156</v>
      </c>
      <c r="G11" s="61">
        <f t="shared" si="2"/>
        <v>0.61443409742120347</v>
      </c>
      <c r="H11" s="62">
        <f t="shared" si="0"/>
        <v>0.17854584527220629</v>
      </c>
      <c r="I11" s="63">
        <f t="shared" si="0"/>
        <v>0.20702005730659026</v>
      </c>
    </row>
    <row r="12" spans="1:9" s="39" customFormat="1" ht="15.75" x14ac:dyDescent="0.25">
      <c r="A12" s="47" t="s">
        <v>11</v>
      </c>
      <c r="B12" s="48" t="s">
        <v>12</v>
      </c>
      <c r="C12" s="49">
        <f t="shared" si="3"/>
        <v>752</v>
      </c>
      <c r="D12" s="50">
        <v>535</v>
      </c>
      <c r="E12" s="50">
        <v>85</v>
      </c>
      <c r="F12" s="51">
        <v>132</v>
      </c>
      <c r="G12" s="52">
        <f t="shared" si="2"/>
        <v>0.71143617021276595</v>
      </c>
      <c r="H12" s="53">
        <f t="shared" si="0"/>
        <v>0.11303191489361702</v>
      </c>
      <c r="I12" s="54">
        <f t="shared" si="0"/>
        <v>0.17553191489361702</v>
      </c>
    </row>
    <row r="13" spans="1:9" s="55" customFormat="1" ht="15.75" x14ac:dyDescent="0.25">
      <c r="A13" s="47" t="s">
        <v>13</v>
      </c>
      <c r="B13" s="48" t="s">
        <v>14</v>
      </c>
      <c r="C13" s="49">
        <f t="shared" si="3"/>
        <v>964</v>
      </c>
      <c r="D13" s="50">
        <v>567</v>
      </c>
      <c r="E13" s="50">
        <v>261</v>
      </c>
      <c r="F13" s="51">
        <v>136</v>
      </c>
      <c r="G13" s="52">
        <f t="shared" si="2"/>
        <v>0.58817427385892118</v>
      </c>
      <c r="H13" s="53">
        <f t="shared" si="0"/>
        <v>0.27074688796680496</v>
      </c>
      <c r="I13" s="54">
        <f t="shared" si="0"/>
        <v>0.14107883817427386</v>
      </c>
    </row>
    <row r="14" spans="1:9" s="55" customFormat="1" ht="15.75" x14ac:dyDescent="0.25">
      <c r="A14" s="47" t="s">
        <v>15</v>
      </c>
      <c r="B14" s="48" t="s">
        <v>16</v>
      </c>
      <c r="C14" s="49">
        <f t="shared" si="3"/>
        <v>671</v>
      </c>
      <c r="D14" s="50">
        <v>367</v>
      </c>
      <c r="E14" s="50">
        <v>102</v>
      </c>
      <c r="F14" s="51">
        <v>202</v>
      </c>
      <c r="G14" s="52">
        <f t="shared" si="2"/>
        <v>0.5469448584202683</v>
      </c>
      <c r="H14" s="53">
        <f t="shared" si="0"/>
        <v>0.15201192250372578</v>
      </c>
      <c r="I14" s="54">
        <f t="shared" si="0"/>
        <v>0.30104321907600595</v>
      </c>
    </row>
    <row r="15" spans="1:9" s="55" customFormat="1" ht="15.75" x14ac:dyDescent="0.25">
      <c r="A15" s="47" t="s">
        <v>17</v>
      </c>
      <c r="B15" s="48" t="s">
        <v>18</v>
      </c>
      <c r="C15" s="49">
        <f t="shared" si="3"/>
        <v>1043</v>
      </c>
      <c r="D15" s="50">
        <v>735</v>
      </c>
      <c r="E15" s="50">
        <v>103</v>
      </c>
      <c r="F15" s="51">
        <v>205</v>
      </c>
      <c r="G15" s="52">
        <f t="shared" si="2"/>
        <v>0.70469798657718119</v>
      </c>
      <c r="H15" s="53">
        <f t="shared" si="0"/>
        <v>9.8753595397890706E-2</v>
      </c>
      <c r="I15" s="54">
        <f t="shared" si="0"/>
        <v>0.19654841802492809</v>
      </c>
    </row>
    <row r="16" spans="1:9" s="55" customFormat="1" ht="15.75" x14ac:dyDescent="0.25">
      <c r="A16" s="47" t="s">
        <v>19</v>
      </c>
      <c r="B16" s="48" t="s">
        <v>20</v>
      </c>
      <c r="C16" s="49">
        <f t="shared" si="3"/>
        <v>483</v>
      </c>
      <c r="D16" s="50">
        <v>365</v>
      </c>
      <c r="E16" s="50">
        <v>40</v>
      </c>
      <c r="F16" s="51">
        <v>78</v>
      </c>
      <c r="G16" s="52">
        <f t="shared" si="2"/>
        <v>0.75569358178053825</v>
      </c>
      <c r="H16" s="53">
        <f t="shared" si="0"/>
        <v>8.2815734989648032E-2</v>
      </c>
      <c r="I16" s="54">
        <f t="shared" si="0"/>
        <v>0.16149068322981366</v>
      </c>
    </row>
    <row r="17" spans="1:9" s="55" customFormat="1" ht="15.75" x14ac:dyDescent="0.25">
      <c r="A17" s="47" t="s">
        <v>21</v>
      </c>
      <c r="B17" s="48" t="s">
        <v>22</v>
      </c>
      <c r="C17" s="49">
        <f t="shared" si="3"/>
        <v>1122</v>
      </c>
      <c r="D17" s="50">
        <v>548</v>
      </c>
      <c r="E17" s="50">
        <v>283</v>
      </c>
      <c r="F17" s="51">
        <v>291</v>
      </c>
      <c r="G17" s="52">
        <f t="shared" si="2"/>
        <v>0.48841354723707664</v>
      </c>
      <c r="H17" s="53">
        <f t="shared" si="0"/>
        <v>0.2522281639928699</v>
      </c>
      <c r="I17" s="54">
        <f t="shared" si="0"/>
        <v>0.25935828877005346</v>
      </c>
    </row>
    <row r="18" spans="1:9" s="55" customFormat="1" ht="16.5" thickBot="1" x14ac:dyDescent="0.3">
      <c r="A18" s="64" t="s">
        <v>23</v>
      </c>
      <c r="B18" s="65" t="s">
        <v>24</v>
      </c>
      <c r="C18" s="49">
        <f t="shared" si="3"/>
        <v>549</v>
      </c>
      <c r="D18" s="50">
        <v>314</v>
      </c>
      <c r="E18" s="50">
        <v>123</v>
      </c>
      <c r="F18" s="51">
        <v>112</v>
      </c>
      <c r="G18" s="52">
        <f t="shared" si="2"/>
        <v>0.57194899817850642</v>
      </c>
      <c r="H18" s="53">
        <f t="shared" si="0"/>
        <v>0.22404371584699453</v>
      </c>
      <c r="I18" s="54">
        <f t="shared" si="0"/>
        <v>0.2040072859744991</v>
      </c>
    </row>
    <row r="19" spans="1:9" s="55" customFormat="1" ht="15.75" x14ac:dyDescent="0.25">
      <c r="A19" s="56" t="s">
        <v>98</v>
      </c>
      <c r="B19" s="57"/>
      <c r="C19" s="58">
        <f t="shared" si="3"/>
        <v>3693</v>
      </c>
      <c r="D19" s="59">
        <f>SUM(D20:D25)</f>
        <v>2487</v>
      </c>
      <c r="E19" s="59">
        <f t="shared" ref="E19:F19" si="5">SUM(E20:E25)</f>
        <v>474</v>
      </c>
      <c r="F19" s="60">
        <f t="shared" si="5"/>
        <v>732</v>
      </c>
      <c r="G19" s="61">
        <f t="shared" si="2"/>
        <v>0.67343623070674252</v>
      </c>
      <c r="H19" s="62">
        <f t="shared" si="0"/>
        <v>0.12835093419983754</v>
      </c>
      <c r="I19" s="63">
        <f t="shared" si="0"/>
        <v>0.19821283509341997</v>
      </c>
    </row>
    <row r="20" spans="1:9" s="39" customFormat="1" ht="15.75" x14ac:dyDescent="0.25">
      <c r="A20" s="47" t="s">
        <v>25</v>
      </c>
      <c r="B20" s="48" t="s">
        <v>26</v>
      </c>
      <c r="C20" s="49">
        <f t="shared" si="3"/>
        <v>242</v>
      </c>
      <c r="D20" s="50">
        <v>167</v>
      </c>
      <c r="E20" s="50">
        <v>23</v>
      </c>
      <c r="F20" s="51">
        <v>52</v>
      </c>
      <c r="G20" s="52">
        <f t="shared" si="2"/>
        <v>0.69008264462809921</v>
      </c>
      <c r="H20" s="53">
        <f t="shared" si="0"/>
        <v>9.5041322314049589E-2</v>
      </c>
      <c r="I20" s="54">
        <f t="shared" si="0"/>
        <v>0.21487603305785125</v>
      </c>
    </row>
    <row r="21" spans="1:9" s="55" customFormat="1" ht="15.75" x14ac:dyDescent="0.25">
      <c r="A21" s="47" t="s">
        <v>27</v>
      </c>
      <c r="B21" s="48" t="s">
        <v>28</v>
      </c>
      <c r="C21" s="49">
        <f t="shared" si="3"/>
        <v>502</v>
      </c>
      <c r="D21" s="50">
        <v>373</v>
      </c>
      <c r="E21" s="50">
        <v>68</v>
      </c>
      <c r="F21" s="51">
        <v>61</v>
      </c>
      <c r="G21" s="52">
        <f t="shared" si="2"/>
        <v>0.74302788844621515</v>
      </c>
      <c r="H21" s="53">
        <f t="shared" si="0"/>
        <v>0.13545816733067728</v>
      </c>
      <c r="I21" s="54">
        <f t="shared" si="0"/>
        <v>0.12151394422310757</v>
      </c>
    </row>
    <row r="22" spans="1:9" s="55" customFormat="1" ht="15.75" x14ac:dyDescent="0.25">
      <c r="A22" s="47" t="s">
        <v>29</v>
      </c>
      <c r="B22" s="48" t="s">
        <v>30</v>
      </c>
      <c r="C22" s="49">
        <f t="shared" si="3"/>
        <v>1677</v>
      </c>
      <c r="D22" s="50">
        <v>1127</v>
      </c>
      <c r="E22" s="50">
        <v>217</v>
      </c>
      <c r="F22" s="51">
        <v>333</v>
      </c>
      <c r="G22" s="52">
        <f t="shared" si="2"/>
        <v>0.67203339296362552</v>
      </c>
      <c r="H22" s="53">
        <f t="shared" si="0"/>
        <v>0.12939773404889685</v>
      </c>
      <c r="I22" s="54">
        <f t="shared" si="0"/>
        <v>0.19856887298747763</v>
      </c>
    </row>
    <row r="23" spans="1:9" s="55" customFormat="1" ht="15.75" x14ac:dyDescent="0.25">
      <c r="A23" s="47" t="s">
        <v>31</v>
      </c>
      <c r="B23" s="48" t="s">
        <v>32</v>
      </c>
      <c r="C23" s="49">
        <f t="shared" si="3"/>
        <v>489</v>
      </c>
      <c r="D23" s="50">
        <v>312</v>
      </c>
      <c r="E23" s="50">
        <v>77</v>
      </c>
      <c r="F23" s="51">
        <v>100</v>
      </c>
      <c r="G23" s="52">
        <f t="shared" si="2"/>
        <v>0.6380368098159509</v>
      </c>
      <c r="H23" s="53">
        <f>E23/$C23</f>
        <v>0.15746421267893659</v>
      </c>
      <c r="I23" s="54">
        <f t="shared" si="0"/>
        <v>0.20449897750511248</v>
      </c>
    </row>
    <row r="24" spans="1:9" s="55" customFormat="1" ht="15.75" x14ac:dyDescent="0.25">
      <c r="A24" s="47" t="s">
        <v>33</v>
      </c>
      <c r="B24" s="48" t="s">
        <v>34</v>
      </c>
      <c r="C24" s="49">
        <f t="shared" si="3"/>
        <v>318</v>
      </c>
      <c r="D24" s="50">
        <v>216</v>
      </c>
      <c r="E24" s="50">
        <v>32</v>
      </c>
      <c r="F24" s="51">
        <v>70</v>
      </c>
      <c r="G24" s="52">
        <f t="shared" si="2"/>
        <v>0.67924528301886788</v>
      </c>
      <c r="H24" s="53">
        <f t="shared" si="0"/>
        <v>0.10062893081761007</v>
      </c>
      <c r="I24" s="54">
        <f t="shared" si="0"/>
        <v>0.22012578616352202</v>
      </c>
    </row>
    <row r="25" spans="1:9" s="55" customFormat="1" ht="16.5" thickBot="1" x14ac:dyDescent="0.3">
      <c r="A25" s="47" t="s">
        <v>35</v>
      </c>
      <c r="B25" s="48" t="s">
        <v>36</v>
      </c>
      <c r="C25" s="49">
        <f t="shared" si="3"/>
        <v>465</v>
      </c>
      <c r="D25" s="50">
        <v>292</v>
      </c>
      <c r="E25" s="50">
        <v>57</v>
      </c>
      <c r="F25" s="51">
        <v>116</v>
      </c>
      <c r="G25" s="52">
        <f t="shared" si="2"/>
        <v>0.6279569892473118</v>
      </c>
      <c r="H25" s="53">
        <f t="shared" si="0"/>
        <v>0.12258064516129032</v>
      </c>
      <c r="I25" s="54">
        <f t="shared" si="0"/>
        <v>0.24946236559139784</v>
      </c>
    </row>
    <row r="26" spans="1:9" s="55" customFormat="1" ht="15.75" x14ac:dyDescent="0.25">
      <c r="A26" s="56" t="s">
        <v>112</v>
      </c>
      <c r="B26" s="57"/>
      <c r="C26" s="58">
        <f>D26+E26+F26</f>
        <v>358</v>
      </c>
      <c r="D26" s="59">
        <f>SUM(D27)</f>
        <v>178</v>
      </c>
      <c r="E26" s="59">
        <f t="shared" ref="E26:F26" si="6">SUM(E27)</f>
        <v>74</v>
      </c>
      <c r="F26" s="59">
        <f t="shared" si="6"/>
        <v>106</v>
      </c>
      <c r="G26" s="61">
        <f t="shared" si="2"/>
        <v>0.4972067039106145</v>
      </c>
      <c r="H26" s="62">
        <f t="shared" si="0"/>
        <v>0.20670391061452514</v>
      </c>
      <c r="I26" s="63">
        <f t="shared" si="0"/>
        <v>0.29608938547486036</v>
      </c>
    </row>
    <row r="27" spans="1:9" s="55" customFormat="1" ht="16.5" thickBot="1" x14ac:dyDescent="0.3">
      <c r="A27" s="47" t="s">
        <v>37</v>
      </c>
      <c r="B27" s="48" t="s">
        <v>38</v>
      </c>
      <c r="C27" s="49">
        <f t="shared" si="3"/>
        <v>358</v>
      </c>
      <c r="D27" s="50">
        <v>178</v>
      </c>
      <c r="E27" s="50">
        <v>74</v>
      </c>
      <c r="F27" s="51">
        <v>106</v>
      </c>
      <c r="G27" s="52">
        <f t="shared" si="2"/>
        <v>0.4972067039106145</v>
      </c>
      <c r="H27" s="53">
        <f t="shared" si="0"/>
        <v>0.20670391061452514</v>
      </c>
      <c r="I27" s="54">
        <f t="shared" si="0"/>
        <v>0.29608938547486036</v>
      </c>
    </row>
    <row r="28" spans="1:9" s="55" customFormat="1" ht="15.75" x14ac:dyDescent="0.25">
      <c r="A28" s="56" t="s">
        <v>99</v>
      </c>
      <c r="B28" s="57"/>
      <c r="C28" s="58">
        <f>D28+E28+F28</f>
        <v>6891</v>
      </c>
      <c r="D28" s="59">
        <f>SUM(D29:D30)</f>
        <v>3326</v>
      </c>
      <c r="E28" s="59">
        <f>SUM(E29:E30)</f>
        <v>2057</v>
      </c>
      <c r="F28" s="60">
        <f>SUM(F29:F30)</f>
        <v>1508</v>
      </c>
      <c r="G28" s="103">
        <f>D28/$C28</f>
        <v>0.48265854012480047</v>
      </c>
      <c r="H28" s="62">
        <f t="shared" si="0"/>
        <v>0.29850529676389492</v>
      </c>
      <c r="I28" s="63">
        <f t="shared" si="0"/>
        <v>0.2188361631113046</v>
      </c>
    </row>
    <row r="29" spans="1:9" s="55" customFormat="1" ht="15.75" x14ac:dyDescent="0.25">
      <c r="A29" s="47" t="s">
        <v>39</v>
      </c>
      <c r="B29" s="48" t="s">
        <v>40</v>
      </c>
      <c r="C29" s="49">
        <f t="shared" si="3"/>
        <v>5839</v>
      </c>
      <c r="D29" s="50">
        <v>2730</v>
      </c>
      <c r="E29" s="50">
        <v>1858</v>
      </c>
      <c r="F29" s="51">
        <v>1251</v>
      </c>
      <c r="G29" s="104">
        <f>D29/$C29</f>
        <v>0.46754581263915052</v>
      </c>
      <c r="H29" s="53">
        <f t="shared" si="0"/>
        <v>0.31820517211851346</v>
      </c>
      <c r="I29" s="54">
        <f t="shared" si="0"/>
        <v>0.21424901524233603</v>
      </c>
    </row>
    <row r="30" spans="1:9" s="55" customFormat="1" ht="16.5" thickBot="1" x14ac:dyDescent="0.3">
      <c r="A30" s="64" t="s">
        <v>41</v>
      </c>
      <c r="B30" s="65" t="s">
        <v>42</v>
      </c>
      <c r="C30" s="66">
        <f>D30+E30+F30</f>
        <v>1052</v>
      </c>
      <c r="D30" s="67">
        <v>596</v>
      </c>
      <c r="E30" s="67">
        <v>199</v>
      </c>
      <c r="F30" s="68">
        <v>257</v>
      </c>
      <c r="G30" s="105">
        <f>D30/$C30</f>
        <v>0.56653992395437258</v>
      </c>
      <c r="H30" s="69">
        <f>E30/$C30</f>
        <v>0.18916349809885932</v>
      </c>
      <c r="I30" s="70">
        <f>F30/$C30</f>
        <v>0.24429657794676807</v>
      </c>
    </row>
    <row r="31" spans="1:9" s="39" customFormat="1" ht="15.75" x14ac:dyDescent="0.25">
      <c r="A31" s="55"/>
      <c r="B31" s="55"/>
      <c r="C31" s="71"/>
      <c r="D31" s="55"/>
      <c r="E31" s="55"/>
      <c r="F31" s="55"/>
      <c r="G31" s="55"/>
      <c r="H31" s="55"/>
      <c r="I31" s="55"/>
    </row>
    <row r="32" spans="1:9" s="39" customFormat="1" ht="15.75" x14ac:dyDescent="0.25">
      <c r="A32" s="72" t="s">
        <v>43</v>
      </c>
      <c r="B32" s="55"/>
      <c r="C32" s="55"/>
      <c r="D32" s="55"/>
      <c r="E32" s="55"/>
      <c r="F32" s="55"/>
      <c r="G32" s="55"/>
      <c r="H32" s="55"/>
      <c r="I32" s="55"/>
    </row>
    <row r="33" spans="1:9" s="55" customFormat="1" ht="15.75" x14ac:dyDescent="0.25">
      <c r="A33" s="72" t="s">
        <v>44</v>
      </c>
    </row>
    <row r="34" spans="1:9" s="55" customFormat="1" ht="15.75" x14ac:dyDescent="0.25">
      <c r="A34" s="73" t="s">
        <v>45</v>
      </c>
      <c r="B34" s="74"/>
      <c r="C34" s="39"/>
    </row>
    <row r="35" spans="1:9" s="55" customFormat="1" ht="15.75" x14ac:dyDescent="0.25">
      <c r="A35" s="73" t="s">
        <v>46</v>
      </c>
      <c r="B35" s="74"/>
      <c r="C35" s="39"/>
    </row>
    <row r="36" spans="1:9" s="55" customFormat="1" ht="15.75" x14ac:dyDescent="0.25">
      <c r="A36" s="72" t="s">
        <v>47</v>
      </c>
      <c r="C36" s="39"/>
    </row>
    <row r="37" spans="1:9" s="55" customFormat="1" ht="15.75" x14ac:dyDescent="0.25">
      <c r="A37" s="73" t="s">
        <v>48</v>
      </c>
      <c r="B37" s="74"/>
      <c r="C37" s="39"/>
    </row>
    <row r="38" spans="1:9" s="55" customFormat="1" ht="15.75" x14ac:dyDescent="0.25">
      <c r="A38" s="73" t="s">
        <v>49</v>
      </c>
      <c r="B38" s="74"/>
      <c r="C38" s="39"/>
    </row>
    <row r="39" spans="1:9" s="55" customFormat="1" ht="15.75" x14ac:dyDescent="0.25">
      <c r="A39" s="72" t="s">
        <v>50</v>
      </c>
      <c r="C39" s="39"/>
    </row>
    <row r="40" spans="1:9" s="55" customFormat="1" ht="15.75" x14ac:dyDescent="0.25">
      <c r="A40" s="73" t="s">
        <v>51</v>
      </c>
      <c r="B40" s="74"/>
      <c r="C40" s="39"/>
    </row>
    <row r="41" spans="1:9" s="55" customFormat="1" ht="9" customHeight="1" x14ac:dyDescent="0.25">
      <c r="A41" s="73"/>
      <c r="B41" s="74"/>
      <c r="C41" s="39"/>
    </row>
    <row r="42" spans="1:9" s="55" customFormat="1" ht="15.75" x14ac:dyDescent="0.25">
      <c r="A42" s="75" t="s">
        <v>94</v>
      </c>
      <c r="B42" s="74"/>
      <c r="C42" s="39"/>
    </row>
    <row r="43" spans="1:9" s="55" customFormat="1" ht="9" customHeight="1" x14ac:dyDescent="0.25">
      <c r="A43" s="75"/>
      <c r="B43" s="74"/>
      <c r="C43" s="39"/>
    </row>
    <row r="44" spans="1:9" s="55" customFormat="1" ht="19.5" thickBot="1" x14ac:dyDescent="0.35">
      <c r="A44" s="76" t="s">
        <v>106</v>
      </c>
      <c r="B44" s="77"/>
      <c r="C44" s="39"/>
    </row>
    <row r="45" spans="1:9" s="55" customFormat="1" ht="15.75" x14ac:dyDescent="0.25">
      <c r="A45" s="106" t="s">
        <v>52</v>
      </c>
      <c r="B45" s="108" t="s">
        <v>0</v>
      </c>
      <c r="C45" s="109"/>
      <c r="D45" s="109"/>
      <c r="E45" s="110"/>
      <c r="F45" s="108" t="s">
        <v>107</v>
      </c>
      <c r="G45" s="109"/>
      <c r="H45" s="109"/>
      <c r="I45" s="110" t="s">
        <v>108</v>
      </c>
    </row>
    <row r="46" spans="1:9" s="55" customFormat="1" ht="81.75" customHeight="1" thickBot="1" x14ac:dyDescent="0.3">
      <c r="A46" s="107"/>
      <c r="B46" s="78" t="s">
        <v>1</v>
      </c>
      <c r="C46" s="79" t="s">
        <v>2</v>
      </c>
      <c r="D46" s="79" t="s">
        <v>3</v>
      </c>
      <c r="E46" s="80" t="s">
        <v>4</v>
      </c>
      <c r="F46" s="81" t="s">
        <v>5</v>
      </c>
      <c r="G46" s="79" t="s">
        <v>6</v>
      </c>
      <c r="H46" s="79" t="s">
        <v>7</v>
      </c>
      <c r="I46" s="111"/>
    </row>
    <row r="47" spans="1:9" s="55" customFormat="1" ht="15.75" x14ac:dyDescent="0.25">
      <c r="A47" s="82" t="s">
        <v>109</v>
      </c>
      <c r="B47" s="83">
        <f>SUM(C47:E47)</f>
        <v>20019</v>
      </c>
      <c r="C47" s="84">
        <v>11222</v>
      </c>
      <c r="D47" s="84">
        <v>4115</v>
      </c>
      <c r="E47" s="85">
        <v>4682</v>
      </c>
      <c r="F47" s="86">
        <f>C47/$B47</f>
        <v>0.5605674609121335</v>
      </c>
      <c r="G47" s="87">
        <f t="shared" ref="G47:H49" si="7">D47/$B47</f>
        <v>0.20555472301313751</v>
      </c>
      <c r="H47" s="87">
        <f t="shared" si="7"/>
        <v>0.23387781607472902</v>
      </c>
      <c r="I47" s="88"/>
    </row>
    <row r="48" spans="1:9" s="21" customFormat="1" ht="15.75" x14ac:dyDescent="0.25">
      <c r="A48" s="89" t="s">
        <v>110</v>
      </c>
      <c r="B48" s="90">
        <f>SUM(C48:E48)</f>
        <v>18610</v>
      </c>
      <c r="C48" s="91">
        <v>10428</v>
      </c>
      <c r="D48" s="91">
        <v>4072</v>
      </c>
      <c r="E48" s="92">
        <v>4110</v>
      </c>
      <c r="F48" s="93">
        <f t="shared" ref="F48:F49" si="8">C48/$B48</f>
        <v>0.56034390112842558</v>
      </c>
      <c r="G48" s="94">
        <f t="shared" si="7"/>
        <v>0.21880709296077377</v>
      </c>
      <c r="H48" s="94">
        <f t="shared" si="7"/>
        <v>0.22084900591080064</v>
      </c>
      <c r="I48" s="95">
        <f>B48-B47</f>
        <v>-1409</v>
      </c>
    </row>
    <row r="49" spans="1:9" s="102" customFormat="1" ht="16.5" thickBot="1" x14ac:dyDescent="0.3">
      <c r="A49" s="96" t="s">
        <v>111</v>
      </c>
      <c r="B49" s="97">
        <f>C8</f>
        <v>18131</v>
      </c>
      <c r="C49" s="98">
        <v>9906</v>
      </c>
      <c r="D49" s="98">
        <v>4132</v>
      </c>
      <c r="E49" s="99">
        <v>4093</v>
      </c>
      <c r="F49" s="100">
        <f t="shared" si="8"/>
        <v>0.54635706800507422</v>
      </c>
      <c r="G49" s="101">
        <f t="shared" si="7"/>
        <v>0.22789697203684298</v>
      </c>
      <c r="H49" s="101">
        <f t="shared" si="7"/>
        <v>0.22574595995808283</v>
      </c>
      <c r="I49" s="99">
        <f>B49-B48</f>
        <v>-479</v>
      </c>
    </row>
    <row r="50" spans="1:9" s="55" customFormat="1" ht="15.75" x14ac:dyDescent="0.25">
      <c r="C50" s="39"/>
    </row>
  </sheetData>
  <mergeCells count="10">
    <mergeCell ref="A45:A46"/>
    <mergeCell ref="B45:E45"/>
    <mergeCell ref="F45:H45"/>
    <mergeCell ref="I45:I46"/>
    <mergeCell ref="A1:I1"/>
    <mergeCell ref="B2:I2"/>
    <mergeCell ref="A5:A6"/>
    <mergeCell ref="B5:B6"/>
    <mergeCell ref="C5:F5"/>
    <mergeCell ref="G5:I5"/>
  </mergeCells>
  <pageMargins left="0.7" right="0.7" top="0.75" bottom="0.75" header="0.3" footer="0.3"/>
  <pageSetup paperSize="9" scale="6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Normal="100" workbookViewId="0">
      <selection activeCell="H20" sqref="H20"/>
    </sheetView>
  </sheetViews>
  <sheetFormatPr defaultRowHeight="15" x14ac:dyDescent="0.25"/>
  <cols>
    <col min="1" max="1" width="26.7109375" style="1" customWidth="1"/>
    <col min="2" max="2" width="164.42578125" style="1" customWidth="1"/>
    <col min="3" max="16384" width="9.140625" style="1"/>
  </cols>
  <sheetData>
    <row r="1" spans="1:2" ht="15.75" thickBot="1" x14ac:dyDescent="0.3">
      <c r="A1" s="4" t="s">
        <v>53</v>
      </c>
      <c r="B1" s="5" t="s">
        <v>77</v>
      </c>
    </row>
    <row r="2" spans="1:2" ht="15.75" thickBot="1" x14ac:dyDescent="0.3">
      <c r="A2" s="6" t="s">
        <v>54</v>
      </c>
      <c r="B2" s="3" t="s">
        <v>78</v>
      </c>
    </row>
    <row r="3" spans="1:2" s="12" customFormat="1" x14ac:dyDescent="0.25">
      <c r="A3" s="125" t="s">
        <v>55</v>
      </c>
      <c r="B3" s="11" t="s">
        <v>89</v>
      </c>
    </row>
    <row r="4" spans="1:2" s="12" customFormat="1" ht="15.75" thickBot="1" x14ac:dyDescent="0.3">
      <c r="A4" s="126"/>
      <c r="B4" s="13" t="s">
        <v>90</v>
      </c>
    </row>
    <row r="5" spans="1:2" ht="15.75" thickBot="1" x14ac:dyDescent="0.3">
      <c r="A5" s="6" t="s">
        <v>56</v>
      </c>
      <c r="B5" s="3" t="s">
        <v>79</v>
      </c>
    </row>
    <row r="6" spans="1:2" ht="15.75" thickBot="1" x14ac:dyDescent="0.3">
      <c r="A6" s="6" t="s">
        <v>57</v>
      </c>
      <c r="B6" s="3" t="s">
        <v>80</v>
      </c>
    </row>
    <row r="7" spans="1:2" x14ac:dyDescent="0.25">
      <c r="A7" s="122" t="s">
        <v>58</v>
      </c>
      <c r="B7" s="2" t="s">
        <v>81</v>
      </c>
    </row>
    <row r="8" spans="1:2" x14ac:dyDescent="0.25">
      <c r="A8" s="123"/>
      <c r="B8" s="2" t="s">
        <v>82</v>
      </c>
    </row>
    <row r="9" spans="1:2" x14ac:dyDescent="0.25">
      <c r="A9" s="123"/>
      <c r="B9" s="2" t="s">
        <v>83</v>
      </c>
    </row>
    <row r="10" spans="1:2" x14ac:dyDescent="0.25">
      <c r="A10" s="123"/>
      <c r="B10" s="2" t="s">
        <v>84</v>
      </c>
    </row>
    <row r="11" spans="1:2" ht="15.75" thickBot="1" x14ac:dyDescent="0.3">
      <c r="A11" s="124"/>
      <c r="B11" s="3" t="s">
        <v>85</v>
      </c>
    </row>
    <row r="12" spans="1:2" ht="15.75" thickBot="1" x14ac:dyDescent="0.3">
      <c r="A12" s="6" t="s">
        <v>59</v>
      </c>
      <c r="B12" s="3" t="s">
        <v>88</v>
      </c>
    </row>
    <row r="13" spans="1:2" ht="15.75" thickBot="1" x14ac:dyDescent="0.3">
      <c r="A13" s="6" t="s">
        <v>60</v>
      </c>
      <c r="B13" s="3" t="s">
        <v>86</v>
      </c>
    </row>
    <row r="14" spans="1:2" ht="15.75" thickBot="1" x14ac:dyDescent="0.3">
      <c r="A14" s="6" t="s">
        <v>61</v>
      </c>
      <c r="B14" s="7"/>
    </row>
    <row r="15" spans="1:2" ht="15.75" thickBot="1" x14ac:dyDescent="0.3">
      <c r="A15" s="6" t="s">
        <v>62</v>
      </c>
      <c r="B15" s="3" t="s">
        <v>63</v>
      </c>
    </row>
    <row r="16" spans="1:2" x14ac:dyDescent="0.25">
      <c r="A16" s="122" t="s">
        <v>64</v>
      </c>
      <c r="B16" s="2" t="s">
        <v>65</v>
      </c>
    </row>
    <row r="17" spans="1:2" ht="15.75" thickBot="1" x14ac:dyDescent="0.3">
      <c r="A17" s="124"/>
      <c r="B17" s="3" t="s">
        <v>66</v>
      </c>
    </row>
    <row r="18" spans="1:2" ht="15.75" thickBot="1" x14ac:dyDescent="0.3">
      <c r="A18" s="8" t="s">
        <v>67</v>
      </c>
      <c r="B18" s="7" t="s">
        <v>87</v>
      </c>
    </row>
    <row r="19" spans="1:2" x14ac:dyDescent="0.25">
      <c r="A19" s="122" t="s">
        <v>68</v>
      </c>
      <c r="B19" s="2" t="s">
        <v>65</v>
      </c>
    </row>
    <row r="20" spans="1:2" ht="15.75" thickBot="1" x14ac:dyDescent="0.3">
      <c r="A20" s="124"/>
      <c r="B20" s="3" t="s">
        <v>66</v>
      </c>
    </row>
    <row r="21" spans="1:2" x14ac:dyDescent="0.25">
      <c r="A21" s="122" t="s">
        <v>69</v>
      </c>
      <c r="B21" s="2" t="s">
        <v>65</v>
      </c>
    </row>
    <row r="22" spans="1:2" ht="15.75" thickBot="1" x14ac:dyDescent="0.3">
      <c r="A22" s="124"/>
      <c r="B22" s="3" t="s">
        <v>66</v>
      </c>
    </row>
    <row r="23" spans="1:2" ht="15.75" thickBot="1" x14ac:dyDescent="0.3">
      <c r="A23" s="6" t="s">
        <v>70</v>
      </c>
      <c r="B23" s="3" t="s">
        <v>71</v>
      </c>
    </row>
    <row r="24" spans="1:2" x14ac:dyDescent="0.25">
      <c r="A24" s="122" t="s">
        <v>72</v>
      </c>
      <c r="B24" s="2" t="s">
        <v>73</v>
      </c>
    </row>
    <row r="25" spans="1:2" x14ac:dyDescent="0.25">
      <c r="A25" s="123"/>
      <c r="B25" s="2" t="s">
        <v>74</v>
      </c>
    </row>
    <row r="26" spans="1:2" x14ac:dyDescent="0.25">
      <c r="A26" s="123"/>
      <c r="B26" s="2" t="s">
        <v>75</v>
      </c>
    </row>
    <row r="27" spans="1:2" ht="15.75" thickBot="1" x14ac:dyDescent="0.3">
      <c r="A27" s="124"/>
      <c r="B27" s="3" t="s">
        <v>76</v>
      </c>
    </row>
    <row r="28" spans="1:2" x14ac:dyDescent="0.25">
      <c r="A28" s="9"/>
      <c r="B28"/>
    </row>
    <row r="29" spans="1:2" x14ac:dyDescent="0.25">
      <c r="A29" s="10"/>
      <c r="B29"/>
    </row>
    <row r="30" spans="1:2" x14ac:dyDescent="0.25">
      <c r="A30" s="9"/>
      <c r="B30"/>
    </row>
  </sheetData>
  <mergeCells count="6">
    <mergeCell ref="A24:A27"/>
    <mergeCell ref="A3:A4"/>
    <mergeCell ref="A16:A17"/>
    <mergeCell ref="A7:A11"/>
    <mergeCell ref="A19:A20"/>
    <mergeCell ref="A21:A22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dzemdibas_2019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2019-01-30T19:22:58Z</cp:lastPrinted>
  <dcterms:created xsi:type="dcterms:W3CDTF">2018-04-23T08:33:35Z</dcterms:created>
  <dcterms:modified xsi:type="dcterms:W3CDTF">2020-07-13T11:34:02Z</dcterms:modified>
</cp:coreProperties>
</file>