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Vizma\18.forma = rīkojuma 21 pielikums= BMANS _1.pielikums_veidlapa  pa gadiem\2025\"/>
    </mc:Choice>
  </mc:AlternateContent>
  <xr:revisionPtr revIDLastSave="0" documentId="13_ncr:1_{6E48BD18-5AC5-4042-9CB4-F8B5AB0B71B1}" xr6:coauthVersionLast="47" xr6:coauthVersionMax="47" xr10:uidLastSave="{00000000-0000-0000-0000-000000000000}"/>
  <bookViews>
    <workbookView xWindow="28680" yWindow="-120" windowWidth="29040" windowHeight="15720" xr2:uid="{1CD8667B-0B4E-4013-9F56-FEE62BB2A210}"/>
  </bookViews>
  <sheets>
    <sheet name="Janvāris-februāris" sheetId="1" r:id="rId1"/>
  </sheets>
  <definedNames>
    <definedName name="_xlnm._FilterDatabase" localSheetId="0" hidden="1">'Janvāris-februāris'!$A$575:$M$575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2" i="1" l="1"/>
  <c r="E672" i="1"/>
  <c r="F667" i="1"/>
  <c r="E667" i="1"/>
  <c r="F664" i="1"/>
  <c r="E664" i="1"/>
  <c r="F651" i="1"/>
  <c r="E651" i="1"/>
  <c r="F645" i="1"/>
  <c r="E645" i="1"/>
  <c r="F643" i="1"/>
  <c r="E643" i="1"/>
  <c r="F635" i="1"/>
  <c r="E635" i="1"/>
  <c r="F631" i="1"/>
  <c r="E631" i="1"/>
  <c r="F629" i="1"/>
  <c r="E629" i="1"/>
  <c r="F613" i="1"/>
  <c r="E613" i="1"/>
  <c r="F610" i="1"/>
  <c r="E610" i="1"/>
  <c r="F607" i="1"/>
  <c r="E607" i="1"/>
  <c r="F597" i="1"/>
  <c r="E597" i="1"/>
  <c r="F586" i="1"/>
  <c r="E586" i="1"/>
  <c r="F579" i="1"/>
  <c r="E579" i="1"/>
  <c r="F576" i="1"/>
  <c r="E576" i="1"/>
  <c r="H569" i="1"/>
  <c r="G568" i="1"/>
  <c r="F568" i="1"/>
  <c r="E568" i="1"/>
  <c r="H567" i="1"/>
  <c r="G566" i="1"/>
  <c r="F566" i="1"/>
  <c r="E566" i="1"/>
  <c r="H565" i="1"/>
  <c r="H564" i="1"/>
  <c r="H563" i="1"/>
  <c r="H562" i="1"/>
  <c r="G561" i="1"/>
  <c r="F561" i="1"/>
  <c r="E561" i="1"/>
  <c r="H560" i="1"/>
  <c r="G559" i="1"/>
  <c r="F559" i="1"/>
  <c r="E559" i="1"/>
  <c r="F555" i="1"/>
  <c r="E555" i="1"/>
  <c r="H554" i="1"/>
  <c r="H553" i="1"/>
  <c r="H548" i="1"/>
  <c r="H547" i="1"/>
  <c r="H546" i="1"/>
  <c r="H545" i="1"/>
  <c r="H544" i="1"/>
  <c r="H543" i="1"/>
  <c r="H542" i="1"/>
  <c r="H541" i="1"/>
  <c r="H540" i="1"/>
  <c r="H539" i="1"/>
  <c r="F538" i="1"/>
  <c r="E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F524" i="1"/>
  <c r="E524" i="1"/>
  <c r="H523" i="1"/>
  <c r="H522" i="1"/>
  <c r="H521" i="1"/>
  <c r="H520" i="1"/>
  <c r="H519" i="1"/>
  <c r="H518" i="1"/>
  <c r="H517" i="1"/>
  <c r="H516" i="1"/>
  <c r="H515" i="1"/>
  <c r="H514" i="1"/>
  <c r="H513" i="1"/>
  <c r="F512" i="1"/>
  <c r="E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F466" i="1"/>
  <c r="E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F413" i="1"/>
  <c r="E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F380" i="1"/>
  <c r="E380" i="1"/>
  <c r="H380" i="1" s="1"/>
  <c r="H379" i="1"/>
  <c r="H378" i="1"/>
  <c r="H377" i="1"/>
  <c r="H376" i="1"/>
  <c r="H375" i="1"/>
  <c r="H374" i="1"/>
  <c r="H373" i="1"/>
  <c r="H372" i="1"/>
  <c r="H371" i="1"/>
  <c r="H370" i="1"/>
  <c r="H369" i="1"/>
  <c r="F368" i="1"/>
  <c r="E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F343" i="1"/>
  <c r="E343" i="1"/>
  <c r="H343" i="1" s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F304" i="1"/>
  <c r="E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F280" i="1"/>
  <c r="E280" i="1"/>
  <c r="H279" i="1"/>
  <c r="H278" i="1"/>
  <c r="H277" i="1"/>
  <c r="H276" i="1"/>
  <c r="H275" i="1"/>
  <c r="H274" i="1"/>
  <c r="H273" i="1"/>
  <c r="H272" i="1"/>
  <c r="H271" i="1"/>
  <c r="H270" i="1"/>
  <c r="H269" i="1"/>
  <c r="F268" i="1"/>
  <c r="E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F71" i="1"/>
  <c r="E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F23" i="1"/>
  <c r="E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1" i="1" l="1"/>
  <c r="H566" i="1"/>
  <c r="H561" i="1"/>
  <c r="H568" i="1"/>
  <c r="H413" i="1"/>
  <c r="H538" i="1"/>
  <c r="E570" i="1"/>
  <c r="F678" i="1" s="1"/>
  <c r="F677" i="1" s="1"/>
  <c r="H524" i="1"/>
  <c r="F570" i="1"/>
  <c r="H570" i="1" s="1"/>
  <c r="H304" i="1"/>
  <c r="H280" i="1"/>
  <c r="F674" i="1"/>
  <c r="H512" i="1"/>
  <c r="E549" i="1"/>
  <c r="H268" i="1"/>
  <c r="H466" i="1"/>
  <c r="F549" i="1"/>
  <c r="H368" i="1"/>
  <c r="H555" i="1"/>
  <c r="H23" i="1"/>
  <c r="H559" i="1"/>
  <c r="H549" i="1" l="1"/>
  <c r="F682" i="1"/>
</calcChain>
</file>

<file path=xl/sharedStrings.xml><?xml version="1.0" encoding="utf-8"?>
<sst xmlns="http://schemas.openxmlformats.org/spreadsheetml/2006/main" count="1882" uniqueCount="1205">
  <si>
    <t>Diagnozes grupas/diagnozes rindas numurs</t>
  </si>
  <si>
    <t>Diagnozes grupa/diagnoze</t>
  </si>
  <si>
    <t>Diagnozes kods saskaņā ar SSK-X</t>
  </si>
  <si>
    <t>Kompensācijas apmērs</t>
  </si>
  <si>
    <t>Valsts summa (EUR)</t>
  </si>
  <si>
    <t>Recepšu skaits</t>
  </si>
  <si>
    <t>Unikālo pacientu skaits</t>
  </si>
  <si>
    <t>Vidējā vienas receptes cena (EUR)</t>
  </si>
  <si>
    <t>1.</t>
  </si>
  <si>
    <t>Acu un to palīgorgānu slimības</t>
  </si>
  <si>
    <t>H10; H40;</t>
  </si>
  <si>
    <t>1.1.</t>
  </si>
  <si>
    <t>Glaukoma</t>
  </si>
  <si>
    <t>H40.1-H40.6;H40.8</t>
  </si>
  <si>
    <t>1.2.</t>
  </si>
  <si>
    <t>Konjunktivīts</t>
  </si>
  <si>
    <t>H10.0-H10.5;H10.8;H10.9</t>
  </si>
  <si>
    <t>2.</t>
  </si>
  <si>
    <t>Ausu un aizauss paugura slimības</t>
  </si>
  <si>
    <t>H65;</t>
  </si>
  <si>
    <t>2.1.</t>
  </si>
  <si>
    <t>Nestrutojošs vidusauss iekaisums (otitis media)</t>
  </si>
  <si>
    <t>H65.0-H65.4;H65.9</t>
  </si>
  <si>
    <t>3.</t>
  </si>
  <si>
    <t>Asins un asinsrades orgānu slimības un imūnsistēmas traucējumi</t>
  </si>
  <si>
    <t>D56; D59; D60; D61; D66; D67; D68; D69; D76.1; D76.2; D82; D83; D84; D86</t>
  </si>
  <si>
    <t>3.2.</t>
  </si>
  <si>
    <t>Iegūtas hemolītiskās anēmijas</t>
  </si>
  <si>
    <t>D59.0;D59.1</t>
  </si>
  <si>
    <t>3.4.</t>
  </si>
  <si>
    <t>Citas aplastiskas anēmijas</t>
  </si>
  <si>
    <t>D61.0-D61.3;D61.8;D61.9</t>
  </si>
  <si>
    <t>3.5.</t>
  </si>
  <si>
    <t>Pārmantots VIII faktora deficīts</t>
  </si>
  <si>
    <t>D66</t>
  </si>
  <si>
    <t>3.6.</t>
  </si>
  <si>
    <t>Pārmantots IX faktora deficīts</t>
  </si>
  <si>
    <t>D67</t>
  </si>
  <si>
    <t>3.7.</t>
  </si>
  <si>
    <t>Villebranda (von Willebrand) slimība</t>
  </si>
  <si>
    <t>D68.0</t>
  </si>
  <si>
    <t>3.8.</t>
  </si>
  <si>
    <t>Purpura un citi hemorāģiski stāvokļi</t>
  </si>
  <si>
    <t>D69.3;D69.4;D69.6;</t>
  </si>
  <si>
    <t>3.11.</t>
  </si>
  <si>
    <t>Sarkoidoze</t>
  </si>
  <si>
    <t>D86.0-D86.3;D86.8;D86.9</t>
  </si>
  <si>
    <t>3.14.</t>
  </si>
  <si>
    <t>Parasts mainīgs imūndeficīts</t>
  </si>
  <si>
    <t>D83.0-D83.2; D83.8; D83.9</t>
  </si>
  <si>
    <t>3.15.</t>
  </si>
  <si>
    <t>Citi imūndeficīti</t>
  </si>
  <si>
    <t>D84.0; D84.1; D84.8; D84.9</t>
  </si>
  <si>
    <t>4.</t>
  </si>
  <si>
    <t>Asinsrites sistēmas slimības</t>
  </si>
  <si>
    <t>I00; I01; I02; I05; I06-I10; I11-I13; I15; I20-I21; I25; I27; I42; I47-I48; I50; I60; I61; I63; I67; I70</t>
  </si>
  <si>
    <t xml:space="preserve">50;75;100 </t>
  </si>
  <si>
    <t>4.2.</t>
  </si>
  <si>
    <t>Hipertensīvas slimības</t>
  </si>
  <si>
    <t>I10;I11.0;I11.9;I12.0;I12.9;I13.0-I13.2;I13.9;I15.0-I15.2;I15.8;I15.9</t>
  </si>
  <si>
    <t>4.2.1.</t>
  </si>
  <si>
    <t>Esenciāla (primāra) hipertensija</t>
  </si>
  <si>
    <t>I10</t>
  </si>
  <si>
    <t>4.2.2.</t>
  </si>
  <si>
    <t>Hipertensīva sirds slimība</t>
  </si>
  <si>
    <t>I11.0;I11.9;</t>
  </si>
  <si>
    <t>4.2.3.</t>
  </si>
  <si>
    <t>Hipertensīva nefropātija</t>
  </si>
  <si>
    <t>I12.0;I12.9;</t>
  </si>
  <si>
    <t>4.2.4.</t>
  </si>
  <si>
    <t>Hipertensīva kardionefropātija</t>
  </si>
  <si>
    <t>I13.0-I13.2;I13.9</t>
  </si>
  <si>
    <t>4.2.5.</t>
  </si>
  <si>
    <t>Sekundāra hipertensija</t>
  </si>
  <si>
    <t>I15.0-I15.2;I15.8;I15.9</t>
  </si>
  <si>
    <t>4.3.</t>
  </si>
  <si>
    <t>Sirds išēmiskās slimības</t>
  </si>
  <si>
    <t>I20.0;I20.1;I20.8;I20.9;I21.0-I21.4;I21.9;I25.0-I25.6</t>
  </si>
  <si>
    <t>4.3.1.</t>
  </si>
  <si>
    <t>Angina pectoris (stenokardija)</t>
  </si>
  <si>
    <t>I20.0;I20.1;I20.8;I20.9</t>
  </si>
  <si>
    <t>4.3.2.</t>
  </si>
  <si>
    <t>Akūts miokarda infarkts</t>
  </si>
  <si>
    <t>I21.0-I21.4;I21.9</t>
  </si>
  <si>
    <t>4.3.3.</t>
  </si>
  <si>
    <t>Hroniska sirds išēmiskā slimība</t>
  </si>
  <si>
    <t>I25.0-I25.6</t>
  </si>
  <si>
    <t>4.4.</t>
  </si>
  <si>
    <t>Citas sirds slimības</t>
  </si>
  <si>
    <t>I42.0;I42.2;I42.8;I47.1;I47.2;I48;50.0;I50.1;I50.9</t>
  </si>
  <si>
    <t>4.4.1.</t>
  </si>
  <si>
    <t>Kardiomiopātija</t>
  </si>
  <si>
    <t>I42.0;I42.2;I42.8</t>
  </si>
  <si>
    <t>4.4.2.</t>
  </si>
  <si>
    <t>Paroksismāla tahikardija</t>
  </si>
  <si>
    <t>I47.1;I47.2</t>
  </si>
  <si>
    <t>4.4.3.</t>
  </si>
  <si>
    <t>Priekškambaru mirdzēšana un plandīšanās</t>
  </si>
  <si>
    <t>I48.0-I48.4;I48.9</t>
  </si>
  <si>
    <t>4.4.4.</t>
  </si>
  <si>
    <t>Sirds mazspēja</t>
  </si>
  <si>
    <t>I50.0;I50.1;I50.9</t>
  </si>
  <si>
    <t>4.5.</t>
  </si>
  <si>
    <t>Cerebrovaskulāras slimības</t>
  </si>
  <si>
    <t>I60.0-I60.9;I61.0-I61.6;I61.8;I61.9;I63.0-I63.6;I63.8;I63.9;I65.0-I65.3;I65.8;I65.9;I66.0-I66.4;I66.8;I66.9;I67.4;I67.7;I67.8;I69.0-I69.4;I69.8</t>
  </si>
  <si>
    <t>4.5.1.</t>
  </si>
  <si>
    <t>Subarahnoidāls asinsizplūdums</t>
  </si>
  <si>
    <t>I60.0-I60.9</t>
  </si>
  <si>
    <t>4.5.2.</t>
  </si>
  <si>
    <t>Intracerebrāls asinsizplūdums</t>
  </si>
  <si>
    <t>I61.0-I61.6;I61.8;I61.9</t>
  </si>
  <si>
    <t>4.5.3.</t>
  </si>
  <si>
    <t>Smadzeņu infarkts</t>
  </si>
  <si>
    <t>I63.0-I63.6;I63.8;I63.9</t>
  </si>
  <si>
    <t>4.5.4.</t>
  </si>
  <si>
    <t>Precerebrālo artēriju oklūzija un stenoze bez smadzeņu infarkta</t>
  </si>
  <si>
    <t>I65.0-I65.3;I65.8;I65.9</t>
  </si>
  <si>
    <t>4.5.5.</t>
  </si>
  <si>
    <t>Smadzeņu artēriju oklūzija un stenoze bez smadzeņu infarkta</t>
  </si>
  <si>
    <t>I66.0-I66.4;I66.8;I66.9</t>
  </si>
  <si>
    <t>4.5.6.</t>
  </si>
  <si>
    <t>Citas cerebrovaskulāras slimības</t>
  </si>
  <si>
    <t>I67.4;I67.7;I67.8</t>
  </si>
  <si>
    <t>4.5.7.</t>
  </si>
  <si>
    <t>Cerebrovaskulāru slimību sekas</t>
  </si>
  <si>
    <t>I69.0-I69.4;I69.8</t>
  </si>
  <si>
    <t>4.7.</t>
  </si>
  <si>
    <t>Kardiopulmonālas slimības un plaušu asinsrites slimības</t>
  </si>
  <si>
    <t>I27.0</t>
  </si>
  <si>
    <t>4.7.1.</t>
  </si>
  <si>
    <t>Primāra plaušu hipertensija</t>
  </si>
  <si>
    <t>5.</t>
  </si>
  <si>
    <t>Audzēji</t>
  </si>
  <si>
    <t>C00-C14; C15-C26; C30-C39; C40-C41; C43-C44; C45-C49; C50; C51-C58; C60-C63; C64-C68; C69-C72; C73-C75; C76-C80; C81-C96; C97; D37-D48; D25.0-D25.2, D25.9</t>
  </si>
  <si>
    <t>50;100</t>
  </si>
  <si>
    <t>5.1.</t>
  </si>
  <si>
    <t>Lūpas, mutes dobuma un rīkles ļaundabīgi audzēji</t>
  </si>
  <si>
    <t>C00.0-C00.6;C00.8;C00.9;C01;C02.0-C02.4;C02.8;C02.9;C03.0;C03.1;C03.9;C04.0;C04.1;C04.8;C04.9;C05.0-C05.2;C05.8;C05.9;C06.0-C06.2;C06.8;C06.9;C07;C08.0;C08.1;C08.8;C08.9;C09.0;C09.1;C09.8;C09.9;C10.0-C10.4;C10.8;C10.9;C11.0-C11.3;C11.8;C11.9;C12;C13.0-C13.2;C13.8;C13.9;C14.0;C14.2;C14.8</t>
  </si>
  <si>
    <t>5.1.1.</t>
  </si>
  <si>
    <t>Lūpas ļaundabīgi audzēji</t>
  </si>
  <si>
    <t>C00.0-C00.6;C00.8;C00.9</t>
  </si>
  <si>
    <t>5.1.2.</t>
  </si>
  <si>
    <t>Mēles saknes ļaundabīgs audzējs</t>
  </si>
  <si>
    <t>C01</t>
  </si>
  <si>
    <t>5.1.3.</t>
  </si>
  <si>
    <t>Citu un neprecizētu mēles daļu ļaundabīgi audzēji</t>
  </si>
  <si>
    <t>C02.0-C02.4;C02.8;C02.9</t>
  </si>
  <si>
    <t>5.1.4.</t>
  </si>
  <si>
    <t>Smaganu ļaundabīgs audzējs</t>
  </si>
  <si>
    <t>C03.0;C03.1;C03.9</t>
  </si>
  <si>
    <t>5.1.5.</t>
  </si>
  <si>
    <t>Mutes pamatnes ļaundabīgs audzējs</t>
  </si>
  <si>
    <t>C04.0;C04.1;C04.8;C04.9</t>
  </si>
  <si>
    <t>5.1.6.</t>
  </si>
  <si>
    <t>Aukslēju ļaundabīgs audzējs</t>
  </si>
  <si>
    <t>C05.0-C05.2;C05.8;C05.9</t>
  </si>
  <si>
    <t>5.1.7.</t>
  </si>
  <si>
    <t>Citu un neprecizētu mutes daļu ļaundabīgs audzējs</t>
  </si>
  <si>
    <t>C06.0-C06.2;C06.8;C06.9</t>
  </si>
  <si>
    <t>5.1.8.</t>
  </si>
  <si>
    <t>Pieauss dziedzera (glandula parotis) ļaundabīgs audzējs</t>
  </si>
  <si>
    <t>C07</t>
  </si>
  <si>
    <t>5.1.9.</t>
  </si>
  <si>
    <t>Citu un neprecizētu lielo siekalu dziedzeru ļaundabīgs audzējs</t>
  </si>
  <si>
    <t>C08.0;C08.1;C08.8;C08.9</t>
  </si>
  <si>
    <t>5.1.10.</t>
  </si>
  <si>
    <t>Mandeles ļaundabīgs audzējs</t>
  </si>
  <si>
    <t>C09.0;C09.1;C09.8;C09.9</t>
  </si>
  <si>
    <t>5.1.11.</t>
  </si>
  <si>
    <t>Rīkles mutes daļas (oropharynx) ļaundabīgs audzējs</t>
  </si>
  <si>
    <t>C10.0-C10.4;C10.8;C10.9</t>
  </si>
  <si>
    <t>5.1.12.</t>
  </si>
  <si>
    <t>Aizdegunes (nasopharynx) ļaundabīgs audzējs</t>
  </si>
  <si>
    <t>C11.0-C11.3;C11.8;C11.9</t>
  </si>
  <si>
    <t>5.1.14.</t>
  </si>
  <si>
    <t>Rīkles balsenes daļas (hypopharynx) ļaundabīgs audzējs</t>
  </si>
  <si>
    <t>C13.0-C13.2;C13.8;C13.9</t>
  </si>
  <si>
    <t>5.2.</t>
  </si>
  <si>
    <t>Gremošanas orgānu ļaundabīgi audzēji</t>
  </si>
  <si>
    <t>C15.0-C15.5;C15.8;C15.9;C16.0-C16.6;C16.8;C16.9;C17.0-C17.3;C17.8;C17.9;C18.0-C18.9;C19;C20;C21.0-C21.2;C21.8;C22.0-C22.4;C22.7;C22.9;C23;C24.0;C24.1;C24.8;C24.9;C25.0-C25.4;C25.7-C25.9;C26.0;C26.1;C26.8;C26.9</t>
  </si>
  <si>
    <t>5.2.1.</t>
  </si>
  <si>
    <t>Barības vada ļaundabīgs audzējs</t>
  </si>
  <si>
    <t>C15.0-C15.5;C15.8;C15.9</t>
  </si>
  <si>
    <t>5.2.2.</t>
  </si>
  <si>
    <t>Kuņģa ļaundabīgs audzējs</t>
  </si>
  <si>
    <t>C16.0-C16.6;C16.8;C16.9</t>
  </si>
  <si>
    <t>5.2.3.</t>
  </si>
  <si>
    <t>Tievās zarnas ļaundabīgs audzējs</t>
  </si>
  <si>
    <t>C17.0-C17.3;C17.8;C17.9</t>
  </si>
  <si>
    <t>5.2.4.</t>
  </si>
  <si>
    <t>Resnās zarnas ļaundabīgs audzējs</t>
  </si>
  <si>
    <t>C18.0-C18.9</t>
  </si>
  <si>
    <t>5.2.5.</t>
  </si>
  <si>
    <t>Sigmveida un taisnās zarnas savienojuma ļaundabīgs audzējs</t>
  </si>
  <si>
    <t>C19</t>
  </si>
  <si>
    <t>5.2.6.</t>
  </si>
  <si>
    <t>Taisnās zarnas ļaundabīgs audzējs</t>
  </si>
  <si>
    <t>C20</t>
  </si>
  <si>
    <t>5.2.7.</t>
  </si>
  <si>
    <t>Tūpļa (anus) un tūpļa kanāla (canalis analis) ļaundabīgs audzējs</t>
  </si>
  <si>
    <t>C21.0-C21.2;C21.8</t>
  </si>
  <si>
    <t>5.2.8.</t>
  </si>
  <si>
    <t>Aknu un intrahepatisko žultsvadu ļaundabīgs audzējs</t>
  </si>
  <si>
    <t>C22.0-C22.4;C22.7;C22.9</t>
  </si>
  <si>
    <t>5.2.9.</t>
  </si>
  <si>
    <t>Žultspūšļa ļaundabīgs audzējs</t>
  </si>
  <si>
    <t>C23</t>
  </si>
  <si>
    <t>5.2.10.</t>
  </si>
  <si>
    <t>Citu un neprecizētu žultsceļu daļu ļaundabīgs audzējs</t>
  </si>
  <si>
    <t>C24.0;C24.1;C24.8;C24.9</t>
  </si>
  <si>
    <t>5.2.11.</t>
  </si>
  <si>
    <t>Aizkuņģa dziedzera ļaundabīgs audzējs</t>
  </si>
  <si>
    <t>C25.0-C25.4;C25.7-C25.9</t>
  </si>
  <si>
    <t>5.2.12.</t>
  </si>
  <si>
    <t>Ļaundabīgs audzējs pārējos un neprecīzi definētos gremošanas orgānos</t>
  </si>
  <si>
    <t>C26.0;C26.1;C26.8;C26.9</t>
  </si>
  <si>
    <t>5.3.</t>
  </si>
  <si>
    <t>Elpošanas un krūšu dobuma orgānu ļaundabīgi audzēji</t>
  </si>
  <si>
    <t>C30;C30.1;C31.0-C31.3;C31.8;C31.9;C32.0-C32.3;C32.8;C32.9;C33;C34.0-C34.3;C34.8;C34.9;C37;C38.0-C38.4;C38.8;C39.0;C39.8;C39.9</t>
  </si>
  <si>
    <t>5.3.1.</t>
  </si>
  <si>
    <t>Deguna dobuma un vidusauss ļaundabīgi audzēji</t>
  </si>
  <si>
    <t>C30;C30.1</t>
  </si>
  <si>
    <t>5.3.2.</t>
  </si>
  <si>
    <t>Deguna blakusdobumu ļaundabīgi audzēji</t>
  </si>
  <si>
    <t>C31.0-C31.3;C31.8;C31.9</t>
  </si>
  <si>
    <t>5.3.3.</t>
  </si>
  <si>
    <t>Balsenes ļaundabīgs audzējs</t>
  </si>
  <si>
    <t>C32.0-C32.3;C32.8;C32.9</t>
  </si>
  <si>
    <t>5.3.4.</t>
  </si>
  <si>
    <t>Trahejas ļaundabīgs audzējs</t>
  </si>
  <si>
    <t>C33</t>
  </si>
  <si>
    <t>5.3.5.</t>
  </si>
  <si>
    <t>Bronhu un plaušu ļaundabīgs audzējs</t>
  </si>
  <si>
    <t>C34.0-C34.3;C34.8;C34.9</t>
  </si>
  <si>
    <t>5.3.6.</t>
  </si>
  <si>
    <t>Aizkrūtes dziedzera (thymus) ļaundabīgs audzējs</t>
  </si>
  <si>
    <t>C37</t>
  </si>
  <si>
    <t>5.3.7.</t>
  </si>
  <si>
    <t>Sirds, videnes un pleiras ļaundabīgi audzēji</t>
  </si>
  <si>
    <t>C38.0-C38.4;C38.8</t>
  </si>
  <si>
    <t>5.3.8.</t>
  </si>
  <si>
    <t>Citas un neprecizētas lokalizācijas elpošanas sistēmas un krūšu dobuma orgānu ļaundabīgi audzēji</t>
  </si>
  <si>
    <t>C39.0;C39.8;C39.9</t>
  </si>
  <si>
    <t>5.4.</t>
  </si>
  <si>
    <t>Kaulu un locītavu skrimšļu ļaundabīgi audzēji</t>
  </si>
  <si>
    <t>C40.0-C40.3;C40.8;C40.9;C41.0-C41.4;C41.8;C41.9</t>
  </si>
  <si>
    <t>5.4.1.</t>
  </si>
  <si>
    <t>Ekstremitāšu kaulu un locītavu skrimšļu ļaundabīgi audzēji</t>
  </si>
  <si>
    <t>C40.0-C40.3;C40.8;C40.9</t>
  </si>
  <si>
    <t>5.4.2.</t>
  </si>
  <si>
    <t>Citas un neprecizētas lokalizācijas kaulu un locītavu skrimšļu ļaundabīgi audzēji</t>
  </si>
  <si>
    <t>C41.0-C41.4;C41.8;C41.9</t>
  </si>
  <si>
    <t>5.5.</t>
  </si>
  <si>
    <t>Melanoma un citi ļaundabīgi ādas audzēji</t>
  </si>
  <si>
    <t>C43.0-C43.9;C44.0-C44.9</t>
  </si>
  <si>
    <t>5.5.1.</t>
  </si>
  <si>
    <t>Ļaundabīga ādas melanoma</t>
  </si>
  <si>
    <t>C43.0-C43.9</t>
  </si>
  <si>
    <t>5.5.2.</t>
  </si>
  <si>
    <t>Citi ļaundabīgi ādas audzēji</t>
  </si>
  <si>
    <t>C44.0-C44.9</t>
  </si>
  <si>
    <t>5.6.</t>
  </si>
  <si>
    <t>Mezoteliālo un mīksto audu ļaundabīgi audzēji</t>
  </si>
  <si>
    <t>C45.0-C45.2;C45.7;C45.9;C46.0-C46.3;C46.7-C46.9;C47.0-C47.6;C47.8;C47.9;C48.0-C48.2;C48.8;C49.0-C49.6;C49.8;C49.9</t>
  </si>
  <si>
    <t>5.6.1.</t>
  </si>
  <si>
    <t>Mezotelioma</t>
  </si>
  <si>
    <t>C45.0-C45.2;C45.7;C45.9</t>
  </si>
  <si>
    <t>5.6.2.</t>
  </si>
  <si>
    <t>Kapoši sarkoma</t>
  </si>
  <si>
    <t>C46.0-C46.3;C46.7-C46.9</t>
  </si>
  <si>
    <t>5.6.3.</t>
  </si>
  <si>
    <t>Perifērisko nervu un veģetatīvās (autonomās) nervu sistēmas ļaundabīgi audzēji</t>
  </si>
  <si>
    <t>C47.0-C47.6;C47.8;C47.9</t>
  </si>
  <si>
    <t>5.6.4.</t>
  </si>
  <si>
    <t>Retroperitoneālo audu un vēderplēves ļaundabīgs audzējs</t>
  </si>
  <si>
    <t>C48.0-C48.2;C48.8</t>
  </si>
  <si>
    <t>5.6.5.</t>
  </si>
  <si>
    <t>Pārējo saistaudu un mīksto audu ļaundabīgi audzēji</t>
  </si>
  <si>
    <t>C49.0-C49.6;C49.8;C49.9</t>
  </si>
  <si>
    <t>5.7.</t>
  </si>
  <si>
    <t>Krūts ļaundabīgs audzējs</t>
  </si>
  <si>
    <t>C50.0-C50.6;C50.8;C50.9</t>
  </si>
  <si>
    <t>5.7.1.</t>
  </si>
  <si>
    <t>5.8.</t>
  </si>
  <si>
    <t>Sieviešu dzimumorgānu ļaundabīgi audzēji</t>
  </si>
  <si>
    <t>C51.0-C.51.2;C51.8;C51.9;C52;C53.0;C53.1;C53.8;C53.9;C54.0-C54.3;C54.8;C54.9;C55;C56;C57.0-C57.4;C57.7-C57.9;C58</t>
  </si>
  <si>
    <t>5.8.1.</t>
  </si>
  <si>
    <t>Sieviešu ārējo dzimumorgānu (vulva) ļaundabīgi audzēji</t>
  </si>
  <si>
    <t>C51.0-C.51.2;C51.8;C51.9</t>
  </si>
  <si>
    <t>5.8.2.</t>
  </si>
  <si>
    <t>Maksts ļaundabīgs audzējs</t>
  </si>
  <si>
    <t>C52</t>
  </si>
  <si>
    <t>5.8.3.</t>
  </si>
  <si>
    <t>Dzemdes kakla ļaundabīgs audzējs</t>
  </si>
  <si>
    <t>C53.0;C53.1;C53.8;C53.9</t>
  </si>
  <si>
    <t>5.8.4.</t>
  </si>
  <si>
    <t>Dzemdes ķermeņa ļaundabīgs audzējs</t>
  </si>
  <si>
    <t>C54.0-C54.3;C54.8;C54.9</t>
  </si>
  <si>
    <t>5.8.5.</t>
  </si>
  <si>
    <t>Dzemdes ļaundabīgs audzējs, daļa neprecizēta</t>
  </si>
  <si>
    <t>C55</t>
  </si>
  <si>
    <t>5.8.6.</t>
  </si>
  <si>
    <t>Olnīcu ļaundabīgs audzējs</t>
  </si>
  <si>
    <t>C56</t>
  </si>
  <si>
    <t>5.8.7.</t>
  </si>
  <si>
    <t>Citu un neprecizētu sieviešu dzimumorgānu ļaundabīgi audzēji</t>
  </si>
  <si>
    <t>C57.0-C57.4;C57.7-C57.9</t>
  </si>
  <si>
    <t>5.9.</t>
  </si>
  <si>
    <t>Vīriešu dzimumorgānu ļaundabīgi audzēji</t>
  </si>
  <si>
    <t>C60.0-C60.2;C60.8;C60.9;C61;C62.0;C62.1;C62.9;C63.0-C63.2;C63.7-C63.9</t>
  </si>
  <si>
    <t>5.9.1.</t>
  </si>
  <si>
    <t>Dzimumlocekļa ļaundabīgs audzējs</t>
  </si>
  <si>
    <t>C60.0-C60.2;C60.8;C60.9</t>
  </si>
  <si>
    <t>5.9.2.</t>
  </si>
  <si>
    <t>Prostatas ļaundabīgs audzējs</t>
  </si>
  <si>
    <t>C61</t>
  </si>
  <si>
    <t>5.9.3.</t>
  </si>
  <si>
    <t>Sēklinieka ļaundabīgs audzējs</t>
  </si>
  <si>
    <t>C62.0;C62.1;C62.9</t>
  </si>
  <si>
    <t>5.9.4.</t>
  </si>
  <si>
    <t>Citu un neprecizētu vīriešu dzimumorgānu daļu ļaundabīgs audzējs</t>
  </si>
  <si>
    <t>C63.0-C63.2;C63.7-C63.9</t>
  </si>
  <si>
    <t>5.10.</t>
  </si>
  <si>
    <t>Urīnizvadorgānu ļaundabīgi audzēji</t>
  </si>
  <si>
    <t>C64;C65;C66;C67.0-C67.9;C68.0;C68.1;C68.8;C68.9</t>
  </si>
  <si>
    <t>5.10.1.</t>
  </si>
  <si>
    <t>Nieres ļaundabīgs audzējs, atskaitot nieres bļodiņu</t>
  </si>
  <si>
    <t>C64</t>
  </si>
  <si>
    <t>5.10.2.</t>
  </si>
  <si>
    <t>Nieres bļodiņas ļaundabīgs audzējs</t>
  </si>
  <si>
    <t>C65</t>
  </si>
  <si>
    <t>5.10.3.</t>
  </si>
  <si>
    <t>Urīnvada ļaundabīgs audzējs</t>
  </si>
  <si>
    <t>C66</t>
  </si>
  <si>
    <t>5.10.4.</t>
  </si>
  <si>
    <t>Urīnpūšļa ļaundabīgs audzējs</t>
  </si>
  <si>
    <t>C67.0-C67.9</t>
  </si>
  <si>
    <t>5.10.5.</t>
  </si>
  <si>
    <t>Citu un neprecizētu urīnizvadorgānu ļaundabīgs audzējs</t>
  </si>
  <si>
    <t>C68.0;C68.1;C68.8;C68.9</t>
  </si>
  <si>
    <t>5.11.</t>
  </si>
  <si>
    <t>Acs, smadzeņu un citu centrālās nervu sistēmas daļu ļaundabīgi audzēji</t>
  </si>
  <si>
    <t>C69.0-C69.6;C69.8;C69.9;C70.0;C70.1;C70.9;C71.0-C71.9;C72.0-C72.5;C72.8;C72.9</t>
  </si>
  <si>
    <t>5.11.1.</t>
  </si>
  <si>
    <t>Acs un acs palīgorgānu ļaundabīgs audzējs</t>
  </si>
  <si>
    <t>C69.0-C69.6;C69.8;C69.9</t>
  </si>
  <si>
    <t>5.11.2.</t>
  </si>
  <si>
    <t>Smadzeņu apvalku ļaundabīgs audzējs</t>
  </si>
  <si>
    <t>C70.0;C70.1;C70.9</t>
  </si>
  <si>
    <t>5.11.3.</t>
  </si>
  <si>
    <t>Smadzeņu ļaundabīgs audzējs</t>
  </si>
  <si>
    <t>C71.0-C71.9</t>
  </si>
  <si>
    <t>5.11.4.</t>
  </si>
  <si>
    <t>Muguras smadzeņu, kraniālo nervu un citu centrālās nervu sistēmas daļu ļaundabīgi audzēji</t>
  </si>
  <si>
    <t>C72.0-C72.5;C72.8;C72.9;</t>
  </si>
  <si>
    <t>5.12.</t>
  </si>
  <si>
    <t>Vairogdziedzera un citu endokrīno dziedzeru ļaundabīgi audzēji</t>
  </si>
  <si>
    <t>C73;C74.0;C74.1;C74.9;C75.0-C75.5;C75.8;C75.9</t>
  </si>
  <si>
    <t>5.12.1.</t>
  </si>
  <si>
    <t>Vairogdziedzera ļaundabīgs audzējs</t>
  </si>
  <si>
    <t>C73</t>
  </si>
  <si>
    <t>5.12.3.</t>
  </si>
  <si>
    <t>Pārējo endokrīno dziedzeru un radniecīgu struktūru ļaundabīgi audzēji</t>
  </si>
  <si>
    <t>C75.0-C75.5;C75.8;C75.9</t>
  </si>
  <si>
    <t>5.13.</t>
  </si>
  <si>
    <t>Neprecīzi apzīmēti, sekundāri un nelokalizēti ļaundabīgi audzēji</t>
  </si>
  <si>
    <t>C76.0-C76.5;C76.7;C76.8;C77.0-C77.5;C77.8;C77.9;C78.0-C78.8;C79.0-C79.8;C80.0-C80.9</t>
  </si>
  <si>
    <t>5.13.1.</t>
  </si>
  <si>
    <t>Citas un neprecīzi apzīmētas lokalizācijas ļaundabīgi audzēji</t>
  </si>
  <si>
    <t>C76.0-C76.5;C76.7;C76.8</t>
  </si>
  <si>
    <t>5.13.2.</t>
  </si>
  <si>
    <t>Sekundārs un neprecizēts limfmezglu ļaundabīgs audzējs</t>
  </si>
  <si>
    <t>C77.0-C77.5;C77.8;C77.9</t>
  </si>
  <si>
    <t>5.13.3.</t>
  </si>
  <si>
    <t>Sekundārs elpošanas un gremošanas orgānu ļaundabīgs audzējs</t>
  </si>
  <si>
    <t>C78.0-C78.8</t>
  </si>
  <si>
    <t>5.13.4.</t>
  </si>
  <si>
    <t>Sekundārs citu un neprecizētu lokalizāciju ļaundabīgs audzējs</t>
  </si>
  <si>
    <t>C79.0-C79.9</t>
  </si>
  <si>
    <t>5.13.5.</t>
  </si>
  <si>
    <t>Ļaundabīgs audzējs bez norādes par lokalizāciju</t>
  </si>
  <si>
    <t>C80.0;C80.9</t>
  </si>
  <si>
    <t>5.14.</t>
  </si>
  <si>
    <t>Limfoīdo, asinsrades un tiem radniecīgu audu ļaundabīgi audzēji</t>
  </si>
  <si>
    <t>C81.0-C81.4;C81.7;C81.9;C82.0-C82.7; C82.9;C83.0-C83.9;C84.0-C84.9;C85.0-C85.2;C85.7;C85.9;C86.0-C86.6;C88.0-C88.4;C88.7;C88.9;C90.0-C90.3;C91.0-C91.9;C92.0-C92.9;C93.0-C93.3;C93.7;C93.9;C94.0-C94.7;C95.0-C95.1;C95.7;C95.9;C96.0; C96.2; C96.4?C96.9</t>
  </si>
  <si>
    <t>5.14.1.</t>
  </si>
  <si>
    <t>Hodžkina limfoma</t>
  </si>
  <si>
    <t>C81.0-C81.4;C81.7;C81.9</t>
  </si>
  <si>
    <t>5.14.2.</t>
  </si>
  <si>
    <t>Folikulāra limfoma</t>
  </si>
  <si>
    <t>C82.0-C82.7;C82.9</t>
  </si>
  <si>
    <t>5.14.3.</t>
  </si>
  <si>
    <t>Nefolikulāra limfoma</t>
  </si>
  <si>
    <t>C83.0-C83.9</t>
  </si>
  <si>
    <t>5.14.4.</t>
  </si>
  <si>
    <t>Nobriedušu T/NK šūnu limfomas</t>
  </si>
  <si>
    <t>C84.0-C84.9</t>
  </si>
  <si>
    <t>5.14.5.</t>
  </si>
  <si>
    <t>Citi un neprecizēti nehodžkina limfomas veidi</t>
  </si>
  <si>
    <t>C85.0-C85.2;C85.7;C85.9</t>
  </si>
  <si>
    <t>5.14.6.</t>
  </si>
  <si>
    <t>Citi precizēti T/NK šūnu limfomas veidi</t>
  </si>
  <si>
    <t>C86.0-C86.6</t>
  </si>
  <si>
    <t>5.14.7.</t>
  </si>
  <si>
    <t>Ļaundabīgas imūnproliferatīvas slimības</t>
  </si>
  <si>
    <t>C88.0-C88.4;C88.7;C88.9</t>
  </si>
  <si>
    <t>5.14.8.</t>
  </si>
  <si>
    <t>Multiplā mieloma un ļaundabīgi plazmas šūnu audzēji</t>
  </si>
  <si>
    <t>C90.0-C90.3</t>
  </si>
  <si>
    <t>5.14.9.</t>
  </si>
  <si>
    <t>Limfoleikoze</t>
  </si>
  <si>
    <t>C91.0-C91.9</t>
  </si>
  <si>
    <t>5.14.10.</t>
  </si>
  <si>
    <t>Mieloleikoze</t>
  </si>
  <si>
    <t>C92.0-C92.9</t>
  </si>
  <si>
    <t>5.14.11.</t>
  </si>
  <si>
    <t>Monocitāra leikoze</t>
  </si>
  <si>
    <t>C93.0-C93.3;C93.7;C93.9</t>
  </si>
  <si>
    <t>5.14.12.</t>
  </si>
  <si>
    <t>Citas precizētas leikozes</t>
  </si>
  <si>
    <t>C94.0-C94.7</t>
  </si>
  <si>
    <t>5.14.14.</t>
  </si>
  <si>
    <t>Citi un neprecizēti limfoīdo, asinsrades un radniecīgu audu ļaundabīgi audzēji</t>
  </si>
  <si>
    <t>C96.0-C96.9</t>
  </si>
  <si>
    <t>5.15.</t>
  </si>
  <si>
    <t>Neatkarīgi (primāri) multipli ļaundabīgi audzēji</t>
  </si>
  <si>
    <t>C97</t>
  </si>
  <si>
    <t>5.15.1.</t>
  </si>
  <si>
    <t>5.16.</t>
  </si>
  <si>
    <t>Neskaidras vai nezināmas dabas audzēji</t>
  </si>
  <si>
    <t>D37.0-D37.7;D37.9;D38.0-D38.6;D39.0-D39.2;D39.7;D39.9;D40.0;D40.1;D40.7;D40.9;D41.0-D41.4;D41.7;D41.9;D42.0;D42.1;D42.9; D43.0-D43.4;D43.7;D43.9;D44.0-D44.9;D45;D46.0-D46.7;D46.9;D47.0-D47.5;D47.7;D47.9;D48.0-D48.7;D48.9</t>
  </si>
  <si>
    <t>5.16.1.</t>
  </si>
  <si>
    <t>Mutes dobuma un gremošanas orgānu audzējs ar neskaidru vai nezināmu dabu</t>
  </si>
  <si>
    <t>D37.0-D37.7;D37.9</t>
  </si>
  <si>
    <t>5.16.2.</t>
  </si>
  <si>
    <t>Vidusauss, elpošanas un krūšu dobuma orgānu audzējs ar neskaidru un nezināmu dabu</t>
  </si>
  <si>
    <t>D38.0-D38.6</t>
  </si>
  <si>
    <t>5.16.3.</t>
  </si>
  <si>
    <t>Sieviešu dzimumorgānu audzējs ar neskaidru vai nezināmu dabu</t>
  </si>
  <si>
    <t>D39.0-D39.2;D39.7;D39.9</t>
  </si>
  <si>
    <t>5.16.4.</t>
  </si>
  <si>
    <t>Vīriešu dzimumorgānu audzējs ar neskaidru vai nezināmu dabu</t>
  </si>
  <si>
    <t>D40.0;D40.1;D40.7;D40.9</t>
  </si>
  <si>
    <t>5.16.5.</t>
  </si>
  <si>
    <t>Urīnizvadorgānu audzējs ar neskaidru vai nezināmu dabu</t>
  </si>
  <si>
    <t>D41.0-D41.4;D41.7;D41.9</t>
  </si>
  <si>
    <t>5.16.6.</t>
  </si>
  <si>
    <t>Smadzeņu apvalku audzējs ar neskaidru vai nezināmu dabu</t>
  </si>
  <si>
    <t>D42.0;D42.1;D42.9</t>
  </si>
  <si>
    <t>5.16.7.</t>
  </si>
  <si>
    <t>Smadzeņu un centrālās nervu sistēmas audzējs ar neskaidru vai nezināmu dabu</t>
  </si>
  <si>
    <t>D43.0-D43.4;D43.7;D43.9</t>
  </si>
  <si>
    <t>5.16.9.</t>
  </si>
  <si>
    <t>Īstā policitēmija (polycythaemia vera)</t>
  </si>
  <si>
    <t>D45</t>
  </si>
  <si>
    <t>5.16.10.</t>
  </si>
  <si>
    <t>Mielodisplastiski sindromi</t>
  </si>
  <si>
    <t>D46.0-D46.7;D46.9</t>
  </si>
  <si>
    <t>5.16.11.</t>
  </si>
  <si>
    <t>Pārējie limfoīdo, asinsrades un radniecīgu audu audzēji ar neskaidru vai nezināmu dabu</t>
  </si>
  <si>
    <t>D47.0-D47.5;D47.7;D47.9</t>
  </si>
  <si>
    <t>5.16.12.</t>
  </si>
  <si>
    <t>Audzēji ar nenoteiktu vai nezināmu dabu citā un neprecizētā lokalizācijā</t>
  </si>
  <si>
    <t>D48.0-D48.7;D48.9</t>
  </si>
  <si>
    <t>5.17.</t>
  </si>
  <si>
    <t>Labdabīgi audzēji</t>
  </si>
  <si>
    <t>D25.0-D25.2, D25.9</t>
  </si>
  <si>
    <t>5.17.1.</t>
  </si>
  <si>
    <t>Dzemdes leiomioma</t>
  </si>
  <si>
    <t>6.</t>
  </si>
  <si>
    <t>Ādas un zemādas audu slimības</t>
  </si>
  <si>
    <t>L10; L13; L20; L27; L40; L50.8</t>
  </si>
  <si>
    <t>75;100</t>
  </si>
  <si>
    <t>6.1.</t>
  </si>
  <si>
    <t>Bullozās dermatozes</t>
  </si>
  <si>
    <t>L10.0-L10.5;L10.8;L13.0</t>
  </si>
  <si>
    <t>6.1.1.</t>
  </si>
  <si>
    <t>Pemfiguss (pemphigus)</t>
  </si>
  <si>
    <t>L10.0-L10.5;L10.8</t>
  </si>
  <si>
    <t>6.2.</t>
  </si>
  <si>
    <t>Dermatīts un ekzēma</t>
  </si>
  <si>
    <t>L20.0;L20.8;L20.9;L27.0-L27.2;L27.8;L27.9</t>
  </si>
  <si>
    <t>6.2.1.</t>
  </si>
  <si>
    <t>Atopiskais dermatīts (neirodermīts)</t>
  </si>
  <si>
    <t>L20.0;L20.8;L20.9;</t>
  </si>
  <si>
    <t>6.2.2.</t>
  </si>
  <si>
    <t>Iekšķīgi lietotu vielu izraisīts dermatīts</t>
  </si>
  <si>
    <t>L27.0-L27.2;L27.8;L27.9</t>
  </si>
  <si>
    <t>6.3.</t>
  </si>
  <si>
    <t>Papuloskvamozās dermatozes</t>
  </si>
  <si>
    <t>L40.0-L40.5;L40.8</t>
  </si>
  <si>
    <t>6.3.1.</t>
  </si>
  <si>
    <t>Zvīņēde (psoriasis)</t>
  </si>
  <si>
    <t>6.4.</t>
  </si>
  <si>
    <t>Nātrene un eritēma</t>
  </si>
  <si>
    <t>L50.8</t>
  </si>
  <si>
    <t>6.4.1.</t>
  </si>
  <si>
    <t>Citi nātrenes veidi</t>
  </si>
  <si>
    <t>7.</t>
  </si>
  <si>
    <t>Elpošanas sistēmas slimības</t>
  </si>
  <si>
    <t>J00; J02; J04; J06; J11; J15; J16; J18; J20; J44; J45; J47; J67; J84; J99;</t>
  </si>
  <si>
    <t>50;75;100</t>
  </si>
  <si>
    <t>7.1.</t>
  </si>
  <si>
    <t>Akūts nazofaringīts</t>
  </si>
  <si>
    <t>J00;</t>
  </si>
  <si>
    <t>7.2.</t>
  </si>
  <si>
    <t>Akūts faringīts</t>
  </si>
  <si>
    <t>J02.0;J02.8;J02.9</t>
  </si>
  <si>
    <t>7.3.</t>
  </si>
  <si>
    <t>Akūts laringīts un traheīts</t>
  </si>
  <si>
    <t>J04.0-J04.2</t>
  </si>
  <si>
    <t>7.4.</t>
  </si>
  <si>
    <t>Augšējo elpceļu infekcija ar multiplu un neprecizētu lokalizāciju</t>
  </si>
  <si>
    <t>J06.0;J06.8;J06.9</t>
  </si>
  <si>
    <t>7.5.</t>
  </si>
  <si>
    <t>Sezonālā gripa, ja vīruss nav identificēts</t>
  </si>
  <si>
    <t>J11.0;J11.1;J11.8</t>
  </si>
  <si>
    <t>7.7.</t>
  </si>
  <si>
    <t>Citur neklasificēta bakteriāla pneimonija</t>
  </si>
  <si>
    <t>J15.0-J15.9</t>
  </si>
  <si>
    <t>7.8.</t>
  </si>
  <si>
    <t>Citu mikroorganismu ierosināta, citur neklasificēta pneimonija</t>
  </si>
  <si>
    <t>J16.0;J16.8</t>
  </si>
  <si>
    <t>7.9.</t>
  </si>
  <si>
    <t>Neprecizēta mikroorganisma ierosināta pneimonija</t>
  </si>
  <si>
    <t>J18.0-J18.2;J18.8;J18.9</t>
  </si>
  <si>
    <t>7.10.</t>
  </si>
  <si>
    <t>Akūts bronhīts</t>
  </si>
  <si>
    <t>J20.0-J20.9</t>
  </si>
  <si>
    <t>7.11.</t>
  </si>
  <si>
    <t>Cita hroniska obstruktīva plaušu slimība</t>
  </si>
  <si>
    <t>J44.0;J44.1;J44.8;J44.9</t>
  </si>
  <si>
    <t>7.12.</t>
  </si>
  <si>
    <t>Astma</t>
  </si>
  <si>
    <t>J45.0;J45.1;J45.8;J45.9</t>
  </si>
  <si>
    <t>7.13.</t>
  </si>
  <si>
    <t>Bronhektāzes</t>
  </si>
  <si>
    <t>J47</t>
  </si>
  <si>
    <t>7.14.</t>
  </si>
  <si>
    <t>Hipersensitivitātes pneimonīts, ko izraisījuši organiski putekļi</t>
  </si>
  <si>
    <t>J67.0-J67.9</t>
  </si>
  <si>
    <t>7.15.</t>
  </si>
  <si>
    <t>Citas intersticiālas plaušu slimības</t>
  </si>
  <si>
    <t>J84.0;J84.1;J84.8;J84.9</t>
  </si>
  <si>
    <t>7.16.</t>
  </si>
  <si>
    <t>Elpošanas orgānu bojājums citur klasificētu slimību dēļ</t>
  </si>
  <si>
    <t>J99.0;L99.1;J99.8</t>
  </si>
  <si>
    <t>8.</t>
  </si>
  <si>
    <t>Endokrīnās, uztures un vielmaiņas slimības</t>
  </si>
  <si>
    <t>E03; E05; E10; E11; E13; E20; E22; E23; E25; E27; E30; E34; E55; E78; E83; E84; E89;E28.3</t>
  </si>
  <si>
    <t>8.1.</t>
  </si>
  <si>
    <t>Citi hipotireozes varianti</t>
  </si>
  <si>
    <t>E03.0-E03.5;E03.8</t>
  </si>
  <si>
    <t>8.2.</t>
  </si>
  <si>
    <t>Tireotoksikoze (hipertireoze)</t>
  </si>
  <si>
    <t>E05.0-E05.5;E05.8;E05.9</t>
  </si>
  <si>
    <t>8.3.</t>
  </si>
  <si>
    <t>Insulīnatkarīgs cukura diabēts</t>
  </si>
  <si>
    <t>E10;E10.0-10.9</t>
  </si>
  <si>
    <t>8.4.</t>
  </si>
  <si>
    <t>Insulīnneatkarīgs cukura diabēts</t>
  </si>
  <si>
    <t>E11.0-E11.9; E11</t>
  </si>
  <si>
    <t>8.5.</t>
  </si>
  <si>
    <t>Cits precizēts cukura diabēts</t>
  </si>
  <si>
    <t>E13;E13.0-E13.9</t>
  </si>
  <si>
    <t>8.6.</t>
  </si>
  <si>
    <t>Hipoparatireoze</t>
  </si>
  <si>
    <t>E20.0;E20.1;E20.8;E20.9</t>
  </si>
  <si>
    <t>8.7.</t>
  </si>
  <si>
    <t>Akromegālija un hipofiziārais gigantisms</t>
  </si>
  <si>
    <t>E22.0</t>
  </si>
  <si>
    <t>8.8.</t>
  </si>
  <si>
    <t>Hipofīzes hiperfunkcija</t>
  </si>
  <si>
    <t>E22.1-E22.2;E22.8</t>
  </si>
  <si>
    <t>8.9.</t>
  </si>
  <si>
    <t>Hipopituitārisms</t>
  </si>
  <si>
    <t>E23.0</t>
  </si>
  <si>
    <t>8.10.</t>
  </si>
  <si>
    <t>Hipofīzes hipofunkcija un citi traucējumi</t>
  </si>
  <si>
    <t>E23.1;E23.2</t>
  </si>
  <si>
    <t>8.11.</t>
  </si>
  <si>
    <t>Adrenogenitāli traucējumi</t>
  </si>
  <si>
    <t>E25.0;E25.8</t>
  </si>
  <si>
    <t>8.12.</t>
  </si>
  <si>
    <t>Citas virsnieru slimības</t>
  </si>
  <si>
    <t>E27.1;E27.3;E27.4</t>
  </si>
  <si>
    <t>8.14.</t>
  </si>
  <si>
    <t>Priekšlaicīga pubertāte (pubertas praecox)</t>
  </si>
  <si>
    <t>E30.1</t>
  </si>
  <si>
    <t>8.15.</t>
  </si>
  <si>
    <t>Citur neklasificēts mazs augums</t>
  </si>
  <si>
    <t>E34.3</t>
  </si>
  <si>
    <t>8.16.</t>
  </si>
  <si>
    <t>Aktīvs rahīts</t>
  </si>
  <si>
    <t>E55.0</t>
  </si>
  <si>
    <t>8.17.</t>
  </si>
  <si>
    <t>Lipoproteīnu vielmaiņas traucējumi un citas lipidēmijas</t>
  </si>
  <si>
    <t>E78.0-E78.2; E78.01</t>
  </si>
  <si>
    <t>8.18.</t>
  </si>
  <si>
    <t>Minerālu vielmaiņas traucējumi</t>
  </si>
  <si>
    <t>E83.0; E83.1; E83.3</t>
  </si>
  <si>
    <t>8.19.</t>
  </si>
  <si>
    <t>Cistiskā fibroze (mukoviscedoze)</t>
  </si>
  <si>
    <t>E84.0;E84.1;E84.8;E84.9</t>
  </si>
  <si>
    <t>8.20.</t>
  </si>
  <si>
    <t>Citur nekvalificēti pēcmanipulāciju endokrīni un vielmaiņas traucējumi</t>
  </si>
  <si>
    <t>E89.0-E89.6;E89.8;E89.9</t>
  </si>
  <si>
    <t>9.</t>
  </si>
  <si>
    <t>Gremošanas sistēmas slimības</t>
  </si>
  <si>
    <t>K25; K26; K27; K28; K50; K51; K71; K73; K74; K91; K86.1;</t>
  </si>
  <si>
    <t>9.1.</t>
  </si>
  <si>
    <t>Kuņģa un divpadsmitpirkstu zarnas slimības</t>
  </si>
  <si>
    <t>K25.3;K25.7;K26.3;K26.7;K27.3;K27.7;K28.3;K28.7</t>
  </si>
  <si>
    <t>9.1.1.</t>
  </si>
  <si>
    <t>Kuņģa čūla</t>
  </si>
  <si>
    <t>K25.3;K25.7</t>
  </si>
  <si>
    <t>9.1.2.</t>
  </si>
  <si>
    <t>Divpadsmitpirkstu zarnas čūla</t>
  </si>
  <si>
    <t>K26.3;K26.7</t>
  </si>
  <si>
    <t>9.1.3.</t>
  </si>
  <si>
    <t>Neprecizētas lokalizācijas peptiska čūla</t>
  </si>
  <si>
    <t>K27.3;K27.7</t>
  </si>
  <si>
    <t>9.1.4.</t>
  </si>
  <si>
    <t>Gastrojejunāla čūla</t>
  </si>
  <si>
    <t>K28.3;K28.7</t>
  </si>
  <si>
    <t>9.2.</t>
  </si>
  <si>
    <t>Neinfekciozi enterīti un kolīti</t>
  </si>
  <si>
    <t>K50.0;K50.1;K50.8;K50.9;K51.0-K51.5;K51.8;K51.9</t>
  </si>
  <si>
    <t>9.2.1.</t>
  </si>
  <si>
    <t>Krona (Crohn) slimība (reģionāls enterīts)</t>
  </si>
  <si>
    <t>K50.0;K50.1;K50.8;K50.9</t>
  </si>
  <si>
    <t>9.2.2.</t>
  </si>
  <si>
    <t>Čūlains (ulcerozs) kolīts</t>
  </si>
  <si>
    <t>K51.0-K51.5;K51.8;K51.9</t>
  </si>
  <si>
    <t>9.3.</t>
  </si>
  <si>
    <t>Aknu slimības</t>
  </si>
  <si>
    <t>K71.5;K73.2;K74.3</t>
  </si>
  <si>
    <t>9.3.1.</t>
  </si>
  <si>
    <t>Toksisks aknu bojājums ar hronisku aktīvu hepatītu</t>
  </si>
  <si>
    <t>K71.5</t>
  </si>
  <si>
    <t>9.3.2.</t>
  </si>
  <si>
    <t>Citur nekvalificēts hronisks aktīvs hepatīts</t>
  </si>
  <si>
    <t>K73.2</t>
  </si>
  <si>
    <t>9.3.3.</t>
  </si>
  <si>
    <t>Primāra biliāra ciroze</t>
  </si>
  <si>
    <t>K74.3</t>
  </si>
  <si>
    <t>9.4.</t>
  </si>
  <si>
    <t>Žultspūšļa, žultsceļu un aizkuņģa dziedzera slimības</t>
  </si>
  <si>
    <t>K86.1</t>
  </si>
  <si>
    <t>9.4.1.</t>
  </si>
  <si>
    <t>Citu veidu hroniski pankreatīti</t>
  </si>
  <si>
    <t>9.5.</t>
  </si>
  <si>
    <t>Citas gremošanas orgānu slimības</t>
  </si>
  <si>
    <t>K91.2</t>
  </si>
  <si>
    <t>9.5.1.</t>
  </si>
  <si>
    <t>Citur nekvalificēta malabsorbcija pēc ķirurģiskas operācijas</t>
  </si>
  <si>
    <t>10.</t>
  </si>
  <si>
    <t>Infekcijas un parazitāras slimības</t>
  </si>
  <si>
    <t>A51; B17.1; B18; B02.2; B20.0-B20.9; B21.0-B21.3; B21.7-B21.9; B22.0-B22.2; B22.7; B23.0-B23.2; B23.8; B24; B67; B69</t>
  </si>
  <si>
    <t>10.2.</t>
  </si>
  <si>
    <t>Vīrusinfekcijas ar ādas un gļotādu bojājumiem</t>
  </si>
  <si>
    <t>B02.2</t>
  </si>
  <si>
    <t>10.2.1.</t>
  </si>
  <si>
    <t>Jostas roze ar citu nervu sistēmas daļu iesaisti</t>
  </si>
  <si>
    <t>10.3.</t>
  </si>
  <si>
    <t>Vīrushepatīti</t>
  </si>
  <si>
    <t>B17.1;B18.0-B18.2</t>
  </si>
  <si>
    <t>10.3.2.</t>
  </si>
  <si>
    <t>Hronisks vīrushepatīts</t>
  </si>
  <si>
    <t>B18.0-B18.2</t>
  </si>
  <si>
    <t>10.4.</t>
  </si>
  <si>
    <t>Humānā imūndeficīta vīrusa (HIV) infekcija</t>
  </si>
  <si>
    <t>B20.0-B20.9;B21.0-B21.3;B21.7-B21.9;B22.0-B22.2;B22.7;B23.0-B23.2;B23.8;B24</t>
  </si>
  <si>
    <t>10.4.1.</t>
  </si>
  <si>
    <t>Humānā imūndeficīta vīrusa (HIV) slimība ar infekcijas vai parazitāru slimību</t>
  </si>
  <si>
    <t>B20.0-B20.9</t>
  </si>
  <si>
    <t>10.4.3.</t>
  </si>
  <si>
    <t>Humānā imūndeficīta vīrusa (HIV) infekcija ar citu precizētu slimību izpausmi</t>
  </si>
  <si>
    <t>B22.0-B22.2;B22.7</t>
  </si>
  <si>
    <t>10.4.4.</t>
  </si>
  <si>
    <t>Humānā imūndeficīta vīrusa (HIV) infekcija ar citām izpausmēm</t>
  </si>
  <si>
    <t>B23.0-B23.2;B23.8</t>
  </si>
  <si>
    <t>10.4.5.</t>
  </si>
  <si>
    <t>Neprecizēta humānā imūndeficīta vīrusa (HIV) infekcija</t>
  </si>
  <si>
    <t>B24</t>
  </si>
  <si>
    <t>11.</t>
  </si>
  <si>
    <t>Skeleta, muskuļu un saistaudu slimības</t>
  </si>
  <si>
    <t>M02.3; M02.8; M05.0; M05.1; M05.2; M05.3; M05.8; M06.0; M06.4; M06.8; M07.0; M07.1; M07.2; M07.3; M08.0; M08.1; M08.2; M08.3; M08.4; M08.8; M08.9; M30.0; M30.1; M30.2; M30.3; M31.3; M31.4; M31.5; M32.0; M32.1; M32.8; M33.0; M33.1; M33.2; M34.0; M34.1; M34.2; M34.8; M35.0; M35.1; M35.3; M35.6; M45; M46.1; M47.0; M47.1; M80.0; M80.1; M80.2; M80.3; M80.4; M80.5; M80.8; M80.9; M81.0; M81.1; M81.2; M81.3; M81.4; M81.5; M81.6; M81.8; M81.9; M82.0; M82.1; M82.8</t>
  </si>
  <si>
    <t>11.1.</t>
  </si>
  <si>
    <t>Iekaisīgas poliartropātijas</t>
  </si>
  <si>
    <t>M05.0-M05.3;M05.8;M06.0-M06.4;M06.8;M07.0-M07.3;M08.0-M08.4;M08.8;M08.9;M02.3;M02.8</t>
  </si>
  <si>
    <t>11.1.1.</t>
  </si>
  <si>
    <t>Reaktīvas artropātijas</t>
  </si>
  <si>
    <t>M02.3;M02.8</t>
  </si>
  <si>
    <t>11.1.2.</t>
  </si>
  <si>
    <t>Seropozitīvs reimatoīdais artrīts</t>
  </si>
  <si>
    <t>M05.0-M05.3;M05.8</t>
  </si>
  <si>
    <t>11.1.3.</t>
  </si>
  <si>
    <t>Cita veida reimatoīdais artrīts</t>
  </si>
  <si>
    <t>M06.0-M06.4;M06.8</t>
  </si>
  <si>
    <t>11.1.4.</t>
  </si>
  <si>
    <t>Psoriātiskas un enteropātiskas artropātijas</t>
  </si>
  <si>
    <t>M07.0-M07.3</t>
  </si>
  <si>
    <t>11.1.5.</t>
  </si>
  <si>
    <t>Juvenilais artrīts</t>
  </si>
  <si>
    <t>M08.0-M08.4;M08.8;M08.9</t>
  </si>
  <si>
    <t>11.2.</t>
  </si>
  <si>
    <t>Saistaudu sistēmslimības</t>
  </si>
  <si>
    <t>M30.0-M30.3;M31.3;M31.4;M31.5;M32.0;M32.1;M32.8;M33.0-M33.2;M34.0-M34.2;M34.8;M35.0;M35.1;M35.3;M35.6</t>
  </si>
  <si>
    <t>11.2.1.</t>
  </si>
  <si>
    <t>Nodozais poliartrīts un radniecīgi stāvokļi</t>
  </si>
  <si>
    <t>M30.0-M30.3</t>
  </si>
  <si>
    <t>11.2.2.</t>
  </si>
  <si>
    <t>Citas nekrotizējošas vaskulopātijas</t>
  </si>
  <si>
    <t>M31.3;M31.4;M31.5</t>
  </si>
  <si>
    <t>11.2.3.</t>
  </si>
  <si>
    <t>Sistēmiska sarkanā vilkēde</t>
  </si>
  <si>
    <t>M32.0;M32.1;M32.8</t>
  </si>
  <si>
    <t>11.2.4.</t>
  </si>
  <si>
    <t>Dermatopolimiozīts</t>
  </si>
  <si>
    <t>M33.0-M33.2</t>
  </si>
  <si>
    <t>11.2.5.</t>
  </si>
  <si>
    <t>Sistēmiska sklerodermija</t>
  </si>
  <si>
    <t>M34.0-M34.2;M34.8</t>
  </si>
  <si>
    <t>11.2.6.</t>
  </si>
  <si>
    <t>Citi sistēmiski saistaudu bojājumi</t>
  </si>
  <si>
    <t>M35.0;M35.1;M35.3;M35.6</t>
  </si>
  <si>
    <t>11.3.</t>
  </si>
  <si>
    <t>Spondilopātijas</t>
  </si>
  <si>
    <t>M46.1;M47.0;M47.1;M45</t>
  </si>
  <si>
    <t>11.3.1.</t>
  </si>
  <si>
    <t>Ankilozējošais spondilīts</t>
  </si>
  <si>
    <t>M45</t>
  </si>
  <si>
    <t>11.3.2.</t>
  </si>
  <si>
    <t>Citur neklasificēts sakroileīts</t>
  </si>
  <si>
    <t>M46.1</t>
  </si>
  <si>
    <t>11.3.3.</t>
  </si>
  <si>
    <t>Spondiloze</t>
  </si>
  <si>
    <t>M47.0;M47.1</t>
  </si>
  <si>
    <t>11.4.</t>
  </si>
  <si>
    <t>Kaulu blīvuma un struktūras pārmaiņas</t>
  </si>
  <si>
    <t>M80.0-M80.5;M80.8;M80.9;M81.4;M81.5;M82.0;M82.1;M82.8</t>
  </si>
  <si>
    <t>11.4.1.</t>
  </si>
  <si>
    <t>Osteoporoze ar patoloģisku lūzumu</t>
  </si>
  <si>
    <t>M80.0-M80.5;M80.8;M80.9</t>
  </si>
  <si>
    <t>11.4.2.</t>
  </si>
  <si>
    <t>Osteoporoze bez patoloģiska lūzuma</t>
  </si>
  <si>
    <t>M81.4; M81.5</t>
  </si>
  <si>
    <t>11.4.3.</t>
  </si>
  <si>
    <t>Osteoporoze citur klasificētu slimību dēļ</t>
  </si>
  <si>
    <t>M82.0;M82.1;M82.8</t>
  </si>
  <si>
    <t>13.</t>
  </si>
  <si>
    <t>Iedzimtas kroplības, deformācijas un hromosomu anomālijas</t>
  </si>
  <si>
    <t>Q87; Q96; Q78.0</t>
  </si>
  <si>
    <t>13.1.</t>
  </si>
  <si>
    <t>Iedzimto anomāliju sindromi ar dominējošu mazu augumu</t>
  </si>
  <si>
    <t>Q87.1</t>
  </si>
  <si>
    <t>13.2.</t>
  </si>
  <si>
    <t>Tērnera (Turner) sindroms</t>
  </si>
  <si>
    <t>Q96.0-Q96.4;Q96.8;Q96.9</t>
  </si>
  <si>
    <t>13.3.</t>
  </si>
  <si>
    <t>Osteogenesis imperfecta</t>
  </si>
  <si>
    <t>Q78.0</t>
  </si>
  <si>
    <t>14.</t>
  </si>
  <si>
    <t>Nervu sistēmas slimības</t>
  </si>
  <si>
    <t>G20;G21;G22;G35; G35.0; G35.01; G40.0; G40.1; G40.2; G40.3; G40.4; G40.5; G40.6; G40.7; G40.8; G45.0; G45.1; G45.2; G45.3; G45.4; G45.8; G45.9; G70.0; G70.1; G70.2; G70.8; G71.2; G80.0; G80.1; G80.2; G80.3; G80.4; G80.8; G10; G11.0; G11.1; G11.2; G11.3; G11.4; G11.8; G11.9; G12.2; G24.0; G24.1; G24.2; G24.3; G24.4; G24.5; G24.8; G24.9; G30.0; G30.1; G30.8; G30.9; G50.0; G50.1; G50.8; G50.9; G54.0; G54.1; G54.5; G54.6; G60.0; G60.1; G60.2; G60.3; G60.8; G60.9; G61.0; G61.1; G61.8; G61.9; G62.0; G62.2; G62.8; G63.0; G63.3; G63.5; G90.6; G95.0; G95.1; G95.2; G95.8; G95.9</t>
  </si>
  <si>
    <t>14.1.</t>
  </si>
  <si>
    <t>Ekstrapiramidāli un kustību traucējumi</t>
  </si>
  <si>
    <t>G20;G21.0-G21.4;G21.8;G21.9;G22</t>
  </si>
  <si>
    <t>14.1.1.</t>
  </si>
  <si>
    <t>Parkinsona (Parkinson) slimība</t>
  </si>
  <si>
    <t>G20</t>
  </si>
  <si>
    <t>14.1.2.</t>
  </si>
  <si>
    <t>Sekundārs parkinsonisms</t>
  </si>
  <si>
    <t>G21.0-G21.4;G21.8;G21.9</t>
  </si>
  <si>
    <t>14.1.3.</t>
  </si>
  <si>
    <t>Parkinsonisms citur klasificētu slimību dēļ</t>
  </si>
  <si>
    <t>G22</t>
  </si>
  <si>
    <t>14.2.</t>
  </si>
  <si>
    <t>Demielinizējošas CNS slimības</t>
  </si>
  <si>
    <t>G35;G35.0; G35.01</t>
  </si>
  <si>
    <t>14.2.1.</t>
  </si>
  <si>
    <t>Multiplā skleroze</t>
  </si>
  <si>
    <t>14.3.</t>
  </si>
  <si>
    <t>Epizodiski un paroksizmāli traucējumi</t>
  </si>
  <si>
    <t>G40.0-G40.8; G45.0-G45.4;G45.8;G45.9;G43.0-G43.3, G43.8, G43.9</t>
  </si>
  <si>
    <t>14.3.1.</t>
  </si>
  <si>
    <t>Epilepsija</t>
  </si>
  <si>
    <t>G40.0-G40.8</t>
  </si>
  <si>
    <t>14.3.2.</t>
  </si>
  <si>
    <t>Cerebrāla transitoriska išēmiska lēkme un radniecīgi sindromi</t>
  </si>
  <si>
    <t>G45.0-G45.4;G45.8;G45.9</t>
  </si>
  <si>
    <t>14.3.3.</t>
  </si>
  <si>
    <t>Migrēna </t>
  </si>
  <si>
    <t>G43.0-G43.3, G43.8, G43.9</t>
  </si>
  <si>
    <t>14.4.</t>
  </si>
  <si>
    <t>Neiromuskulārās sinapses un muskuļu slimības</t>
  </si>
  <si>
    <t>G70.0-G70.2;G70.8;G71.2</t>
  </si>
  <si>
    <t>14.4.1.</t>
  </si>
  <si>
    <t>Myasthenia gravis un citas mioneirālas patoloģijas</t>
  </si>
  <si>
    <t>G70.0-G70.2;G70.8</t>
  </si>
  <si>
    <t>14.5.</t>
  </si>
  <si>
    <t>Cerebrālā trieka un citi paralītiski sindromi</t>
  </si>
  <si>
    <t>G80.0-G80.4;G80.8</t>
  </si>
  <si>
    <t>14.5.1.</t>
  </si>
  <si>
    <t>Cerebrālā trieka</t>
  </si>
  <si>
    <t>14.6.</t>
  </si>
  <si>
    <t>Centrālās nervu sistēmas primāras sistēmiskas atrofijas</t>
  </si>
  <si>
    <t>G10;G11.0-G11.4;G11.8;G11.9;G12.2</t>
  </si>
  <si>
    <t>14.6.1.</t>
  </si>
  <si>
    <t>Hantingtona (Huntington) horeja</t>
  </si>
  <si>
    <t>G10;</t>
  </si>
  <si>
    <t>14.6.2.</t>
  </si>
  <si>
    <t>Pārmantota ataksija</t>
  </si>
  <si>
    <t>G11.0-G11.4;G11.8;G11.9</t>
  </si>
  <si>
    <t>14.6.3.</t>
  </si>
  <si>
    <t>Motoriskā neirona slimības</t>
  </si>
  <si>
    <t>G12.2</t>
  </si>
  <si>
    <t>14.7.</t>
  </si>
  <si>
    <t>G24.0-G24.5;G24.8;G24.9</t>
  </si>
  <si>
    <t>14.7.1.</t>
  </si>
  <si>
    <t>Distonija</t>
  </si>
  <si>
    <t>14.8.</t>
  </si>
  <si>
    <t>Citas deģeneratīvas nervu sistēmas slimības</t>
  </si>
  <si>
    <t>G30.0;G30.1;G30.8;G30.9</t>
  </si>
  <si>
    <t>14.8.1.</t>
  </si>
  <si>
    <t>Alcheimera (Alzheimer) slimība</t>
  </si>
  <si>
    <t>14.9.</t>
  </si>
  <si>
    <t>Nervu, nervu saknīšu un pinumu patoloģija</t>
  </si>
  <si>
    <t>G50.0;G50.1;G50.8;G50.9;G54.0;G54.1;G54.5;G54.6;G90.6</t>
  </si>
  <si>
    <t>14.9.1.</t>
  </si>
  <si>
    <t>Trijzaru nerva (n. trigeminus) patoloģija</t>
  </si>
  <si>
    <t>G50.0;G50.1;G50.8;G50.9</t>
  </si>
  <si>
    <t>14.9.2.</t>
  </si>
  <si>
    <t>Nervu saknīšu un pinumu patoloģija</t>
  </si>
  <si>
    <t>G54.0;G54.1;G54.5;G54.6</t>
  </si>
  <si>
    <t>14.9.3.</t>
  </si>
  <si>
    <t>Kompleksais reģionālais sāpju sindroms, II tips</t>
  </si>
  <si>
    <t>G90.6</t>
  </si>
  <si>
    <t>14.10.</t>
  </si>
  <si>
    <t>Polineiropātijas un citas perifēriskās nervu sistēmas slimības</t>
  </si>
  <si>
    <t>G60.0-G60.3;G60.8;G60.9;G61.0; G61.1;G61.8;G61.9;G62.0;G62.2;G62.8;G63.0;G63.3;G63.5;G95.0-G95.2;G95.8;G95.9</t>
  </si>
  <si>
    <t>14.10.1.</t>
  </si>
  <si>
    <t>Pārmantota un idiopātiska neiropātija</t>
  </si>
  <si>
    <t>G60.0-G60.3;G60.8;G60.9</t>
  </si>
  <si>
    <t>14.10.2.</t>
  </si>
  <si>
    <t>Iekaisīga polineiropātija</t>
  </si>
  <si>
    <t>G61.0;G61.1;G61.8;G61.9</t>
  </si>
  <si>
    <t>14.10.3.</t>
  </si>
  <si>
    <t>Cita veida polineiropātijas</t>
  </si>
  <si>
    <t>G62.0;G62.2;G62.8</t>
  </si>
  <si>
    <t>14.10.4.</t>
  </si>
  <si>
    <t>Polineiropātija citur klasificētu slimību dēļ</t>
  </si>
  <si>
    <t>G63.0;G63.3;G63.5</t>
  </si>
  <si>
    <t>14.10.5.</t>
  </si>
  <si>
    <t>Citas muguras smadzeņu slimības</t>
  </si>
  <si>
    <t>G95.0-G95.2;G95.8;G95.9</t>
  </si>
  <si>
    <t>15.</t>
  </si>
  <si>
    <t>Psihiski un uzvedības traucējumi</t>
  </si>
  <si>
    <t>F00;F00.2; F00.9; F02.0; F02.2; F02.8; F06.0; F06.2; F07.0; F07.8; F20.0; F20.1; F20.2; F20.3; F20.4; F20.5; F20.6; F20.8; F21; F22.0; F22.8; F22.9; F23.0; F23.1; F23.2; F23.3; F23.8; F23.80; F23.9; F25.0; F25.1; F25.2; F25.8; F25.9; F31.0; F31.9; F32.1; F32.2; F32.3; F33.0; F33.1; F33.2; F33.3; F33.4; F33.8; F33.9; F70.0; F70.1; F70.8; F70.9; F71.0; F71.1; F71.8; F71.9; F72.0; F72.1; F72.8; F72.9; F73.0; F73.1; F73.8; F73.9; F84.0; F84.1; F84.2; F84.3; F84.4; F84.5; F84.8; F90.0; F90.1; F90.8; F90.9; F98.0; F10.1; F10.2; F11.1; F11.2; F12.1; F12.2; F13.1; F13.2; F14.1; F14.2; F15.1; F15.2; F16.1; F16.2; F17.1; F17.2; F18.1; F18.2; F19.1; F19.2; F32.30</t>
  </si>
  <si>
    <t>15.1.</t>
  </si>
  <si>
    <t>Alcheimera (Alzheimer) demence</t>
  </si>
  <si>
    <t>F00.0-F00.2;F00.9</t>
  </si>
  <si>
    <t>15.2.</t>
  </si>
  <si>
    <t>Demence citur klasificētu slimību dēļ</t>
  </si>
  <si>
    <t>F02.0;F02.2;F02.8</t>
  </si>
  <si>
    <t>15.3.</t>
  </si>
  <si>
    <t>Citi psihiski traucējumi, kas rodas smadzeņu bojājuma un disfunkcijas vai somatiskas slimības dēļ</t>
  </si>
  <si>
    <t>F06.0;F06.2</t>
  </si>
  <si>
    <t>15.4.</t>
  </si>
  <si>
    <t>Personības un uzvedības traucējumi smadzeņu slimības, bojājuma vai disfunkcijas dēļ</t>
  </si>
  <si>
    <t>F07.0; F07.8</t>
  </si>
  <si>
    <t>15.5.</t>
  </si>
  <si>
    <t>Šizofrēnija</t>
  </si>
  <si>
    <t>F20.0-F20.6;F20.8</t>
  </si>
  <si>
    <t>15.6.</t>
  </si>
  <si>
    <t>Šizotipiski traucējumi</t>
  </si>
  <si>
    <t>F21;</t>
  </si>
  <si>
    <t>15.7.</t>
  </si>
  <si>
    <t>Persistējoši murgi</t>
  </si>
  <si>
    <t>F22.0;F22.8;F22.9</t>
  </si>
  <si>
    <t>15.8.</t>
  </si>
  <si>
    <t>Akūti un transitoriski psihotiski traucējumi (ārstēšanas ilgums līdz 6 mēnešiem)</t>
  </si>
  <si>
    <t>F23.00; F23.01; F23.0-F23.3; F23.8; F23.9; F23.10; F23.11; F23.20; F23.30; F23.80</t>
  </si>
  <si>
    <t>15.9.</t>
  </si>
  <si>
    <t>Šizoafektīvi traucējumi</t>
  </si>
  <si>
    <t>F25.0-F25.2;F25.8;F25.9</t>
  </si>
  <si>
    <t>15.10.</t>
  </si>
  <si>
    <t>Bipolāri afektīvi traucējumi</t>
  </si>
  <si>
    <t>F31.0-F31.9</t>
  </si>
  <si>
    <t>15.11.</t>
  </si>
  <si>
    <t>Depresīva epizode (ārstēšanas ilgums līdz 6 mēnešiem)</t>
  </si>
  <si>
    <t>F32.1 - F32.3, F32.30</t>
  </si>
  <si>
    <t>15.12.</t>
  </si>
  <si>
    <t>Rekurenti depresīvi traucējumi</t>
  </si>
  <si>
    <t>F33.0-F33.4;F33.8;F33.9</t>
  </si>
  <si>
    <t>15.13.</t>
  </si>
  <si>
    <t>Viegla garīga atpalicība</t>
  </si>
  <si>
    <t>F70.0; F70.1; F70.8; F70.9</t>
  </si>
  <si>
    <t>15.14.</t>
  </si>
  <si>
    <t>Vidēji smaga garīga atpalicība</t>
  </si>
  <si>
    <t>F71.0-F71.1;F71.8;F71.9</t>
  </si>
  <si>
    <t>15.15.</t>
  </si>
  <si>
    <t>Smaga garīga atpalicība</t>
  </si>
  <si>
    <t>F72.0-F72.1;F72.8;F72.9</t>
  </si>
  <si>
    <t>15.16.</t>
  </si>
  <si>
    <t>Dziļa garīga atpalicība</t>
  </si>
  <si>
    <t>F73.0-F73.1;F73.8;F73.9</t>
  </si>
  <si>
    <t>15.17.</t>
  </si>
  <si>
    <t>Pervezīvi attīstības traucējumi</t>
  </si>
  <si>
    <t>F84.0-F84.5;F84.8</t>
  </si>
  <si>
    <t>15.18.</t>
  </si>
  <si>
    <t>Hiperkinētiski traucējumi</t>
  </si>
  <si>
    <t>F90.0; F90.1; F90.8; F90.9</t>
  </si>
  <si>
    <t>15.19.</t>
  </si>
  <si>
    <t>Neorganiska enurēze</t>
  </si>
  <si>
    <t>F98.0</t>
  </si>
  <si>
    <t>15.20.</t>
  </si>
  <si>
    <t>Psihiski un uzvedības traucējumi alkohola lietošanas dēļ</t>
  </si>
  <si>
    <t>F10.1-F10.2</t>
  </si>
  <si>
    <t>15.27.</t>
  </si>
  <si>
    <t>Psihiski un uzvedības traucējumi, kas radušies tabakas lietošanas dēļ</t>
  </si>
  <si>
    <t>F17.1-17.2</t>
  </si>
  <si>
    <t>15.29.</t>
  </si>
  <si>
    <t>Psihiski un uzvedības traucējumi, kas radušies daudzu narkotisku un citu psihoaktīvu vielu lietošanas dēļ</t>
  </si>
  <si>
    <t>F19.1-F19.2</t>
  </si>
  <si>
    <t>16.</t>
  </si>
  <si>
    <t>Faktori, kas ietekmē veselību un saskari ar veselības aprūpes darbiniekiem</t>
  </si>
  <si>
    <t>Z20.6; Z21; Z31.1;Z31.2;Z93; Z94; Z95</t>
  </si>
  <si>
    <t>16.1.</t>
  </si>
  <si>
    <t>Mākslīga atvere</t>
  </si>
  <si>
    <t>Z93.1-Z93.6</t>
  </si>
  <si>
    <t>16.2.</t>
  </si>
  <si>
    <t>Stāvoklis pēc orgāna un audu transplantācijas</t>
  </si>
  <si>
    <t>Z94.0; Z94.1; Z94.2; Z94.4; Z94.8</t>
  </si>
  <si>
    <t>16.3.</t>
  </si>
  <si>
    <t>Sirds un asinsvadu implantāti un transplantāti</t>
  </si>
  <si>
    <t>Z95.1;Z95.2;Z95.5;Z95.8</t>
  </si>
  <si>
    <t>16.4.</t>
  </si>
  <si>
    <t>Iespēja inficēties un kontakts ar humānā imūndeficīta vīrusu (HIV)</t>
  </si>
  <si>
    <t>Z20.6</t>
  </si>
  <si>
    <t>16.5.</t>
  </si>
  <si>
    <t>Bezsimptomu inficēšanās ar humānā imūndeficīta vīrusu (HIV)</t>
  </si>
  <si>
    <t>Z21</t>
  </si>
  <si>
    <t>16.6.</t>
  </si>
  <si>
    <t>Mākslīga apsēklošana</t>
  </si>
  <si>
    <t>Z31.1</t>
  </si>
  <si>
    <t>16.7.</t>
  </si>
  <si>
    <t>In vitro apaugļošana</t>
  </si>
  <si>
    <t>Z31.2</t>
  </si>
  <si>
    <t>17.</t>
  </si>
  <si>
    <t>Uroģenitālās sistēmas slimības</t>
  </si>
  <si>
    <t>N04; N11; N18; N40; N80; N92.0-N92.6; N95.3; N46;N97.0-N97.9</t>
  </si>
  <si>
    <t>17.1.</t>
  </si>
  <si>
    <t>Nefrotiskais sindroms</t>
  </si>
  <si>
    <t>N04.0-N04.9</t>
  </si>
  <si>
    <t>17.2.</t>
  </si>
  <si>
    <t>Hronisks tubulointersticiāls nefrīts</t>
  </si>
  <si>
    <t>N11.0;N11.1;N11.8;N11.9</t>
  </si>
  <si>
    <t>17.3.</t>
  </si>
  <si>
    <t>Hroniska nieru slimība</t>
  </si>
  <si>
    <t>N18.0-N18.5;;N18.8;N18.9</t>
  </si>
  <si>
    <t>17.4.</t>
  </si>
  <si>
    <t>Prostatas hiperplāzija</t>
  </si>
  <si>
    <t>N40</t>
  </si>
  <si>
    <t>17.5.</t>
  </si>
  <si>
    <t>Endometrioze</t>
  </si>
  <si>
    <t>N80.0-N80.6;N80.8;N80.9</t>
  </si>
  <si>
    <t>17.6.</t>
  </si>
  <si>
    <t>Pārmērīgas, biežas un neregulāras menstruācijas</t>
  </si>
  <si>
    <t>N92.0-N92.6</t>
  </si>
  <si>
    <t>17.7.</t>
  </si>
  <si>
    <t>Traucējumi mākslīgas menopauzes dēļ</t>
  </si>
  <si>
    <t>N95.3</t>
  </si>
  <si>
    <t>17.8.</t>
  </si>
  <si>
    <t>Vīriešu neauglība (azoospermija, oligospermija)</t>
  </si>
  <si>
    <t>N46</t>
  </si>
  <si>
    <t>17.9.</t>
  </si>
  <si>
    <t>Sieviešu neauglība</t>
  </si>
  <si>
    <t>N97.0-N97.4;N97.8;N97.9</t>
  </si>
  <si>
    <t>18.</t>
  </si>
  <si>
    <t>Ievainojumi, saindēšanās un citas ārējas iedarbes sekas</t>
  </si>
  <si>
    <t>T66;T91.1;T91.2;T91.3;T91.31;T92.4;T93.4</t>
  </si>
  <si>
    <t>18.1.</t>
  </si>
  <si>
    <t>Neprecizēta radiācijas ietekme</t>
  </si>
  <si>
    <t>T66</t>
  </si>
  <si>
    <t>18.2.</t>
  </si>
  <si>
    <t>Mugurkaulāja lūzuma sekas</t>
  </si>
  <si>
    <t>T91.1</t>
  </si>
  <si>
    <t>18.3.</t>
  </si>
  <si>
    <t>Citu krūškurvja un iegurņa lūzumu sekas</t>
  </si>
  <si>
    <t>T91.2</t>
  </si>
  <si>
    <t>18.4.</t>
  </si>
  <si>
    <t>Muguras smadzeņu bojājuma sekas</t>
  </si>
  <si>
    <t>T91.3;T91.31</t>
  </si>
  <si>
    <t>18.5.</t>
  </si>
  <si>
    <t>Augšējās ekstremitātes nerva bojājuma sekas</t>
  </si>
  <si>
    <t>T92.4</t>
  </si>
  <si>
    <t>18.6.</t>
  </si>
  <si>
    <t>Apakšējās ekstremitātes nerva bojājuma sekas</t>
  </si>
  <si>
    <t>T93.4</t>
  </si>
  <si>
    <t>19.</t>
  </si>
  <si>
    <t>Grūtniecība, dzemdības un pēcdzemdību periods</t>
  </si>
  <si>
    <t>O22.3; O22.9; O99.1; O99.4;O24.4</t>
  </si>
  <si>
    <t>19.1.</t>
  </si>
  <si>
    <t>Citi sievietes veselības traucējumi grūtniecības dēļ</t>
  </si>
  <si>
    <t>O24.4;O22.3;O22.9;O24.4</t>
  </si>
  <si>
    <t>19.1.1.</t>
  </si>
  <si>
    <t>Venozas komplikācijas grūtniecības laikā</t>
  </si>
  <si>
    <t>O22.3;O22.9</t>
  </si>
  <si>
    <t>19.1.2.</t>
  </si>
  <si>
    <t>Cukura diabēts, kas sācies grūtniecības laikā</t>
  </si>
  <si>
    <t>O24.4</t>
  </si>
  <si>
    <t>19.2.</t>
  </si>
  <si>
    <t>Citi citur neklasificēti stāvokļi dzemdniecībā</t>
  </si>
  <si>
    <t>O99.1;O99.4</t>
  </si>
  <si>
    <t>19.2.1.</t>
  </si>
  <si>
    <t>Citur klasificētas slimības, kas sarežģī grūtniecību, dzemdības un pēcdzemdību periodu</t>
  </si>
  <si>
    <t>KOPĀ I :</t>
  </si>
  <si>
    <t>II Pārskats par finanšu līdzekļu izlietojumu ambulatorajai ārstēšanai paredzēto zāļu un medicīnisko ierīču iegādes izdevumu kompensācijai bērniem līdz 2 gadu vecumam, grūtniecēm un sievietēm pēcdzemdību periodā</t>
  </si>
  <si>
    <t>Pacientu grupa</t>
  </si>
  <si>
    <t>Bērni līdz 2 gadu vecumam MB</t>
  </si>
  <si>
    <t>Grūtnieces un sievietes pēcdzemdību periodā MG</t>
  </si>
  <si>
    <t>KOPĀ II :</t>
  </si>
  <si>
    <t>III Pārskats par finanšu līdzekļu izlietojumu ambulatorajai ārstēšanai paredzēto zāļu un medicīnisko ierīču iegādes izdevumu kompensācijai reto slimību pacientiem</t>
  </si>
  <si>
    <t>Diagnozes grupas/ diagnozes rindas numurs</t>
  </si>
  <si>
    <t>Unikālais pacientu skaits</t>
  </si>
  <si>
    <t xml:space="preserve">Asinsrites sistēmas slimības </t>
  </si>
  <si>
    <t>Klasiskā fenilketonūrija</t>
  </si>
  <si>
    <t>E70.0</t>
  </si>
  <si>
    <t>Citi sfingolipidozes varianti (Gošē slimība)</t>
  </si>
  <si>
    <t>E75.2</t>
  </si>
  <si>
    <t xml:space="preserve">X hromosomu saistītās hipofosfatēmijas </t>
  </si>
  <si>
    <t>E83.3</t>
  </si>
  <si>
    <t>Cistiskā fibroze</t>
  </si>
  <si>
    <t>E84</t>
  </si>
  <si>
    <t>Citur neklasificēta malabsorbcija pēc ķirurģiskas operācijas</t>
  </si>
  <si>
    <t>Spināla muskuļu atrofija</t>
  </si>
  <si>
    <t>G12.0;G12.1</t>
  </si>
  <si>
    <t>KOPĀ III :</t>
  </si>
  <si>
    <t>Unikālo pacientu skaits KOPĀ I + II+ III :</t>
  </si>
  <si>
    <t>IV Pārskats par finanšu līdzekļu izlietojumu ambulatorajai ārstēšanai paredzēto zāļu un medicīnisko ierīču iegādes izdevumu kompensācijai individuāliem pacientiem</t>
  </si>
  <si>
    <t>Diagnozes grupu rindas Nr.</t>
  </si>
  <si>
    <t>Diagnožu grupa</t>
  </si>
  <si>
    <t>Diagnožu grupas kods saskaņā ar SSK-X</t>
  </si>
  <si>
    <t>Pacientu skaits</t>
  </si>
  <si>
    <t>Faktiskie izdevumi (EUR)</t>
  </si>
  <si>
    <t>Saistenes un radzenes bojājums citur klasificētu slimību dēļ</t>
  </si>
  <si>
    <t>H19</t>
  </si>
  <si>
    <t>Iridociklīts</t>
  </si>
  <si>
    <t>H20</t>
  </si>
  <si>
    <t>Talasēmija</t>
  </si>
  <si>
    <t>D56</t>
  </si>
  <si>
    <t>Citi koagulācijas traucējumi</t>
  </si>
  <si>
    <t>D68</t>
  </si>
  <si>
    <t>Noteiktas limforetikulāro audu un retikulohistiocitārās sistēmas slimības</t>
  </si>
  <si>
    <t>D76</t>
  </si>
  <si>
    <t>Imūndeficīts ar dominējošu antivielu defektu</t>
  </si>
  <si>
    <t>D80</t>
  </si>
  <si>
    <t>D84</t>
  </si>
  <si>
    <t>Citi citur neklasificēti,imūno mehānismu traucējumi</t>
  </si>
  <si>
    <t>D89</t>
  </si>
  <si>
    <t>Plaušu embolija</t>
  </si>
  <si>
    <t>I26</t>
  </si>
  <si>
    <t>Citas kardiopulmonālas slimības</t>
  </si>
  <si>
    <t>I27</t>
  </si>
  <si>
    <t>Citi vadīšanas traucējumi</t>
  </si>
  <si>
    <t>I45</t>
  </si>
  <si>
    <t>I47</t>
  </si>
  <si>
    <t>Cita veida sirds aritmijas</t>
  </si>
  <si>
    <t>I49</t>
  </si>
  <si>
    <t>Citas kardiopātijas citur klasificētu slimību dēļ</t>
  </si>
  <si>
    <t>I52</t>
  </si>
  <si>
    <t>Citas perifērisko asinsvadu slimības</t>
  </si>
  <si>
    <t>I73</t>
  </si>
  <si>
    <t>Arteriālā embolija un tromboze</t>
  </si>
  <si>
    <t>I74</t>
  </si>
  <si>
    <t>Kapilāru slimības</t>
  </si>
  <si>
    <t>I78</t>
  </si>
  <si>
    <t>Cita veida venoza embolija un tromboze</t>
  </si>
  <si>
    <t>I82</t>
  </si>
  <si>
    <t xml:space="preserve">Audzēji </t>
  </si>
  <si>
    <t>C18</t>
  </si>
  <si>
    <t>C49</t>
  </si>
  <si>
    <t>C71</t>
  </si>
  <si>
    <t>C91</t>
  </si>
  <si>
    <t>Hemangioma un limfangioma, jebkura lokalizācija</t>
  </si>
  <si>
    <t>D18</t>
  </si>
  <si>
    <t>Pārējie limf.,asinsrades un radniec.audu audz.ar nesk.un nezināmu dabu</t>
  </si>
  <si>
    <t>D47</t>
  </si>
  <si>
    <t>Audz.ar nenoteiktu vai nezināmu dabu citā un neprecizētā lokalizācijā</t>
  </si>
  <si>
    <t>D48</t>
  </si>
  <si>
    <t>Ādas un zemādas slimības</t>
  </si>
  <si>
    <t>L40</t>
  </si>
  <si>
    <t>Citi mata maisiņa bojājumi</t>
  </si>
  <si>
    <t>L73</t>
  </si>
  <si>
    <t xml:space="preserve">Elpošanas sistēmas slimības </t>
  </si>
  <si>
    <t>Citur neklasificēta plaušu eozinofilija</t>
  </si>
  <si>
    <t>J82</t>
  </si>
  <si>
    <t>J84</t>
  </si>
  <si>
    <t>E10</t>
  </si>
  <si>
    <t>E13</t>
  </si>
  <si>
    <t>E23</t>
  </si>
  <si>
    <t>Kušinga sindroms</t>
  </si>
  <si>
    <t>E24</t>
  </si>
  <si>
    <t>Olnīcu disfunkcija</t>
  </si>
  <si>
    <t>E28</t>
  </si>
  <si>
    <t>Sēklinieku disfunkcija</t>
  </si>
  <si>
    <t>E29</t>
  </si>
  <si>
    <t>Citur neklasificēti pubertātes traucējumi</t>
  </si>
  <si>
    <t>E30</t>
  </si>
  <si>
    <t>Aromātisko aminoskābju vielmaiņas traucējumi</t>
  </si>
  <si>
    <t>E70</t>
  </si>
  <si>
    <t>Zaroto aminoskābju un taukskābju vielmaiņas traucējumi</t>
  </si>
  <si>
    <t>E71</t>
  </si>
  <si>
    <t>Citi aminoskābju vielmaiņas traucējumi</t>
  </si>
  <si>
    <t>E72</t>
  </si>
  <si>
    <t>Porfirīna un bilirubīna vielmaiņas traucējumi</t>
  </si>
  <si>
    <t>E80</t>
  </si>
  <si>
    <t>E83</t>
  </si>
  <si>
    <t>Amiloidoze</t>
  </si>
  <si>
    <t>E85</t>
  </si>
  <si>
    <t>Citi vielmaiņas traucējumi</t>
  </si>
  <si>
    <t>E88</t>
  </si>
  <si>
    <t>Citur neklasificēti pēcmanipulāciju, endokrīni un vielmaiņas traucējumi</t>
  </si>
  <si>
    <t>E89</t>
  </si>
  <si>
    <t>Citas barības vada slimības</t>
  </si>
  <si>
    <t>K22</t>
  </si>
  <si>
    <t>Citomegalovīrusu slimības</t>
  </si>
  <si>
    <t>B25</t>
  </si>
  <si>
    <t>Aspergiloze</t>
  </si>
  <si>
    <t>B44</t>
  </si>
  <si>
    <t>Ehinokokoze</t>
  </si>
  <si>
    <t>B67</t>
  </si>
  <si>
    <t>Muskuļu, skeleta un saistaudu slimības</t>
  </si>
  <si>
    <t>Juvenīlais artrīts</t>
  </si>
  <si>
    <t>M08</t>
  </si>
  <si>
    <t>Podagra</t>
  </si>
  <si>
    <t>M10</t>
  </si>
  <si>
    <t>Nodozais poliarterīts un radniecīgi stāvokļi</t>
  </si>
  <si>
    <t>M30</t>
  </si>
  <si>
    <t>M31</t>
  </si>
  <si>
    <t>M32</t>
  </si>
  <si>
    <t>M34</t>
  </si>
  <si>
    <t>Osteomielīts</t>
  </si>
  <si>
    <t>M86</t>
  </si>
  <si>
    <t>Noteikti perinatālā perioda stāvokļi</t>
  </si>
  <si>
    <t>Citas iedzimtas infekcijas un parazitāras slimības</t>
  </si>
  <si>
    <t>P37</t>
  </si>
  <si>
    <t>Citas iedzimtas galvas smadzeņu anomālijas</t>
  </si>
  <si>
    <t>Q04</t>
  </si>
  <si>
    <t>Citas iedzimtas asinsrites sistēmas anomālijas</t>
  </si>
  <si>
    <t>Q28</t>
  </si>
  <si>
    <t>Citi precizēti iedzimtu anomāliju sindromi, kas skar vairākas sistēmas</t>
  </si>
  <si>
    <t>Q87</t>
  </si>
  <si>
    <t>Q96</t>
  </si>
  <si>
    <t>Citas citur neklasificētas dzimumhromosomas anomālijas ar sievietes fenotipu</t>
  </si>
  <si>
    <t>Q97</t>
  </si>
  <si>
    <t>Encefalīts, mielīts un encefalomielīts</t>
  </si>
  <si>
    <t>G04</t>
  </si>
  <si>
    <t>Spināla muskuļu atrofija un citi radniecīgi sindromi</t>
  </si>
  <si>
    <t>G12</t>
  </si>
  <si>
    <t>Citas bazālo gangliju deģeneratīvas slimības</t>
  </si>
  <si>
    <t>G23</t>
  </si>
  <si>
    <t>G24</t>
  </si>
  <si>
    <t>Cita veida akūta diseminēta demielinizācija</t>
  </si>
  <si>
    <t>G36</t>
  </si>
  <si>
    <t>Citas demielinizējošas centrālās nervu sistēmas slimības</t>
  </si>
  <si>
    <t>G37</t>
  </si>
  <si>
    <t>G40</t>
  </si>
  <si>
    <t>Miega traucējumi</t>
  </si>
  <si>
    <t>G47</t>
  </si>
  <si>
    <t>Primāras muskuļu slimības</t>
  </si>
  <si>
    <t>G71</t>
  </si>
  <si>
    <t>Neiromuskulārās sinapses un muskuļu patoloģija citur klasificētu slimību dēļ</t>
  </si>
  <si>
    <t>G73</t>
  </si>
  <si>
    <t>Bērnu cerebrālā trieka</t>
  </si>
  <si>
    <t>G80</t>
  </si>
  <si>
    <t>G95</t>
  </si>
  <si>
    <t>Z94</t>
  </si>
  <si>
    <t>Citur neklasificēta atkarība no palīgaparātiem un ierīcēm</t>
  </si>
  <si>
    <t>Z99</t>
  </si>
  <si>
    <t>Akūts nefrītisks sindroms</t>
  </si>
  <si>
    <t>N00</t>
  </si>
  <si>
    <t>Nefrotisks sindroms</t>
  </si>
  <si>
    <t>N04</t>
  </si>
  <si>
    <t>Hroniska nieru mazspēja</t>
  </si>
  <si>
    <t>N18</t>
  </si>
  <si>
    <t>Cistīts</t>
  </si>
  <si>
    <t>N30</t>
  </si>
  <si>
    <t>Citur neklasificētas sāpes</t>
  </si>
  <si>
    <t>Nezināmas cilmes drudzis</t>
  </si>
  <si>
    <t>R50</t>
  </si>
  <si>
    <t>KOPĀ IV:</t>
  </si>
  <si>
    <t>V Maksājums aptiekām par farmaceita pakalpojumu :</t>
  </si>
  <si>
    <t>VI C sarakstā iekļauto (parenterālo) zāļu iegāde kopā:</t>
  </si>
  <si>
    <t>VII Reto slimību sarakstā iekļauto zāļu iegāde kopā:</t>
  </si>
  <si>
    <t xml:space="preserve">                  t.sk. reto slimību sarakstā iekļauto  zāļu iegāde (no III pārskata): </t>
  </si>
  <si>
    <t xml:space="preserve">                  t.sk. reto slimību sarakstā iekļauto (parenterālo) zāļu iegāde: </t>
  </si>
  <si>
    <t>VIII Atgrieztie līdzekļi fiziskām personām:</t>
  </si>
  <si>
    <t>IX B saraksta medikaments maksāts ārpus VIS</t>
  </si>
  <si>
    <t>KOPĀ I+II+IV+V+VI+VII+VIII+IX:</t>
  </si>
  <si>
    <t xml:space="preserve">Pārskats par naudas līdzekļu izlietojumu ambulatorajai ārstēšanai paredzēto zāļu un medicīnisko ierīču iegādes izdevumu kompensācijai slimību grupu un diagnožu griezumā </t>
  </si>
  <si>
    <t>I Pārskats par finanšu līdzekļu izlietojumu ambulatorajai ārstēšanai paredzēto zāļu un medicīnisko ierīču iegādes izdevumu kompensācijai diagnožu grupu un diagnožu griezumā  (bez III pārskatā minētām reto slimību diagnozēm)</t>
  </si>
  <si>
    <t>Pārskata periods: 2025.gada janvāris-februāris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</si>
</sst>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11"/>
      <name val="Times New Roman"/>
      <family val="1"/>
      <charset val="186"/>
    </font>
    <font>
      <b/>
      <sz val="14"/>
      <name val="Calibri"/>
      <family val="2"/>
      <charset val="186"/>
    </font>
    <font>
      <b/>
      <sz val="12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10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CD5B4"/>
        <bgColor indexed="64"/>
      </patternFill>
    </fill>
  </fills>
  <borders count="3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1" applyBorder="0"/>
    <xf numFmtId="0" fontId="3" fillId="0" borderId="0"/>
    <xf numFmtId="0" fontId="1" fillId="0" borderId="0"/>
    <xf numFmtId="0" fontId="2" fillId="0" borderId="1" applyBorder="0"/>
  </cellStyleXfs>
  <cellXfs count="196">
    <xf numFmtId="0" fontId="0" fillId="0" borderId="0" xfId="0"/>
    <xf numFmtId="0" fontId="1" fillId="0" borderId="0" xfId="1" applyFont="1" applyBorder="1"/>
    <xf numFmtId="4" fontId="1" fillId="0" borderId="0" xfId="1" applyNumberFormat="1" applyFont="1" applyBorder="1"/>
    <xf numFmtId="0" fontId="5" fillId="0" borderId="0" xfId="1" applyFont="1" applyBorder="1"/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vertical="center"/>
    </xf>
    <xf numFmtId="0" fontId="6" fillId="0" borderId="0" xfId="4" applyFont="1" applyBorder="1"/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4" borderId="4" xfId="0" applyFont="1" applyFill="1" applyBorder="1"/>
    <xf numFmtId="0" fontId="9" fillId="4" borderId="4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4" fontId="10" fillId="4" borderId="4" xfId="1" applyNumberFormat="1" applyFont="1" applyFill="1" applyBorder="1" applyAlignment="1">
      <alignment vertical="center" wrapText="1"/>
    </xf>
    <xf numFmtId="3" fontId="10" fillId="4" borderId="4" xfId="1" applyNumberFormat="1" applyFont="1" applyFill="1" applyBorder="1" applyAlignment="1">
      <alignment vertical="center" wrapText="1"/>
    </xf>
    <xf numFmtId="0" fontId="11" fillId="0" borderId="4" xfId="0" applyFont="1" applyBorder="1"/>
    <xf numFmtId="0" fontId="11" fillId="0" borderId="4" xfId="1" applyFont="1" applyBorder="1"/>
    <xf numFmtId="0" fontId="9" fillId="4" borderId="4" xfId="0" applyFont="1" applyFill="1" applyBorder="1" applyAlignment="1">
      <alignment vertical="center"/>
    </xf>
    <xf numFmtId="0" fontId="10" fillId="4" borderId="4" xfId="1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vertical="center"/>
    </xf>
    <xf numFmtId="3" fontId="9" fillId="4" borderId="4" xfId="0" applyNumberFormat="1" applyFont="1" applyFill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4" fontId="10" fillId="4" borderId="4" xfId="0" applyNumberFormat="1" applyFont="1" applyFill="1" applyBorder="1" applyAlignment="1">
      <alignment vertical="center"/>
    </xf>
    <xf numFmtId="3" fontId="10" fillId="4" borderId="4" xfId="0" applyNumberFormat="1" applyFont="1" applyFill="1" applyBorder="1" applyAlignment="1">
      <alignment vertical="center"/>
    </xf>
    <xf numFmtId="0" fontId="10" fillId="3" borderId="8" xfId="3" applyFont="1" applyFill="1" applyBorder="1" applyAlignment="1">
      <alignment horizontal="center" vertical="center"/>
    </xf>
    <xf numFmtId="0" fontId="10" fillId="3" borderId="9" xfId="3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/>
    <xf numFmtId="0" fontId="11" fillId="4" borderId="13" xfId="1" applyFont="1" applyFill="1" applyBorder="1" applyAlignment="1">
      <alignment horizontal="left" vertical="center"/>
    </xf>
    <xf numFmtId="0" fontId="11" fillId="4" borderId="7" xfId="1" applyFont="1" applyFill="1" applyBorder="1" applyAlignment="1">
      <alignment horizontal="left" vertical="center"/>
    </xf>
    <xf numFmtId="0" fontId="11" fillId="4" borderId="7" xfId="1" applyFont="1" applyFill="1" applyBorder="1" applyAlignment="1">
      <alignment horizontal="center" vertical="center"/>
    </xf>
    <xf numFmtId="4" fontId="11" fillId="4" borderId="7" xfId="1" applyNumberFormat="1" applyFont="1" applyFill="1" applyBorder="1" applyAlignment="1">
      <alignment horizontal="right" vertical="center"/>
    </xf>
    <xf numFmtId="3" fontId="11" fillId="4" borderId="7" xfId="1" applyNumberFormat="1" applyFont="1" applyFill="1" applyBorder="1" applyAlignment="1">
      <alignment horizontal="right" vertical="center"/>
    </xf>
    <xf numFmtId="4" fontId="12" fillId="4" borderId="14" xfId="1" applyNumberFormat="1" applyFont="1" applyFill="1" applyBorder="1" applyAlignment="1">
      <alignment horizontal="right" vertical="center"/>
    </xf>
    <xf numFmtId="0" fontId="10" fillId="3" borderId="3" xfId="2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 wrapText="1"/>
    </xf>
    <xf numFmtId="0" fontId="10" fillId="4" borderId="16" xfId="3" applyFont="1" applyFill="1" applyBorder="1" applyAlignment="1">
      <alignment horizontal="left" vertical="center" wrapText="1"/>
    </xf>
    <xf numFmtId="0" fontId="10" fillId="4" borderId="17" xfId="3" applyFont="1" applyFill="1" applyBorder="1" applyAlignment="1">
      <alignment horizontal="left" vertical="center" wrapText="1"/>
    </xf>
    <xf numFmtId="0" fontId="10" fillId="4" borderId="18" xfId="3" applyFont="1" applyFill="1" applyBorder="1" applyAlignment="1">
      <alignment horizontal="left" vertical="center" wrapText="1"/>
    </xf>
    <xf numFmtId="4" fontId="10" fillId="4" borderId="5" xfId="3" applyNumberFormat="1" applyFont="1" applyFill="1" applyBorder="1" applyAlignment="1">
      <alignment vertical="center"/>
    </xf>
    <xf numFmtId="3" fontId="10" fillId="4" borderId="5" xfId="3" applyNumberFormat="1" applyFont="1" applyFill="1" applyBorder="1" applyAlignment="1">
      <alignment vertical="center"/>
    </xf>
    <xf numFmtId="4" fontId="13" fillId="4" borderId="14" xfId="1" applyNumberFormat="1" applyFont="1" applyFill="1" applyBorder="1" applyAlignment="1">
      <alignment vertical="center"/>
    </xf>
    <xf numFmtId="0" fontId="11" fillId="0" borderId="4" xfId="3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top"/>
    </xf>
    <xf numFmtId="0" fontId="11" fillId="2" borderId="4" xfId="3" applyFont="1" applyFill="1" applyBorder="1" applyAlignment="1">
      <alignment horizontal="right"/>
    </xf>
    <xf numFmtId="4" fontId="11" fillId="2" borderId="4" xfId="3" applyNumberFormat="1" applyFont="1" applyFill="1" applyBorder="1"/>
    <xf numFmtId="3" fontId="11" fillId="2" borderId="4" xfId="3" applyNumberFormat="1" applyFont="1" applyFill="1" applyBorder="1"/>
    <xf numFmtId="4" fontId="12" fillId="2" borderId="14" xfId="1" applyNumberFormat="1" applyFont="1" applyFill="1" applyBorder="1" applyAlignment="1">
      <alignment vertical="center"/>
    </xf>
    <xf numFmtId="0" fontId="10" fillId="4" borderId="19" xfId="3" applyFont="1" applyFill="1" applyBorder="1" applyAlignment="1">
      <alignment horizontal="left" vertical="center" wrapText="1"/>
    </xf>
    <xf numFmtId="0" fontId="10" fillId="4" borderId="20" xfId="3" applyFont="1" applyFill="1" applyBorder="1" applyAlignment="1">
      <alignment horizontal="left" vertical="center" wrapText="1"/>
    </xf>
    <xf numFmtId="0" fontId="10" fillId="4" borderId="21" xfId="3" applyFont="1" applyFill="1" applyBorder="1" applyAlignment="1">
      <alignment horizontal="left" vertical="center" wrapText="1"/>
    </xf>
    <xf numFmtId="0" fontId="10" fillId="4" borderId="7" xfId="1" applyFont="1" applyFill="1" applyBorder="1" applyAlignment="1">
      <alignment horizontal="center" vertical="center" wrapText="1"/>
    </xf>
    <xf numFmtId="4" fontId="10" fillId="4" borderId="6" xfId="3" applyNumberFormat="1" applyFont="1" applyFill="1" applyBorder="1" applyAlignment="1">
      <alignment vertical="center"/>
    </xf>
    <xf numFmtId="3" fontId="10" fillId="4" borderId="6" xfId="3" applyNumberFormat="1" applyFont="1" applyFill="1" applyBorder="1" applyAlignment="1">
      <alignment vertical="center"/>
    </xf>
    <xf numFmtId="0" fontId="11" fillId="0" borderId="22" xfId="3" applyFont="1" applyBorder="1" applyAlignment="1">
      <alignment horizontal="center" vertical="center"/>
    </xf>
    <xf numFmtId="0" fontId="11" fillId="0" borderId="23" xfId="3" applyFont="1" applyBorder="1" applyAlignment="1">
      <alignment horizontal="left" vertical="top"/>
    </xf>
    <xf numFmtId="3" fontId="11" fillId="2" borderId="5" xfId="3" applyNumberFormat="1" applyFont="1" applyFill="1" applyBorder="1"/>
    <xf numFmtId="0" fontId="11" fillId="0" borderId="24" xfId="3" applyFont="1" applyBorder="1" applyAlignment="1">
      <alignment horizontal="center" vertical="center"/>
    </xf>
    <xf numFmtId="0" fontId="11" fillId="2" borderId="4" xfId="3" applyFont="1" applyFill="1" applyBorder="1" applyAlignment="1">
      <alignment horizontal="left" vertical="top" wrapText="1"/>
    </xf>
    <xf numFmtId="0" fontId="11" fillId="2" borderId="23" xfId="3" applyFont="1" applyFill="1" applyBorder="1" applyAlignment="1">
      <alignment horizontal="left" vertical="top"/>
    </xf>
    <xf numFmtId="0" fontId="11" fillId="0" borderId="19" xfId="3" applyFont="1" applyBorder="1" applyAlignment="1">
      <alignment horizontal="center" vertical="center"/>
    </xf>
    <xf numFmtId="0" fontId="11" fillId="2" borderId="4" xfId="3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left" vertical="top"/>
    </xf>
    <xf numFmtId="4" fontId="11" fillId="2" borderId="14" xfId="1" applyNumberFormat="1" applyFont="1" applyFill="1" applyBorder="1" applyAlignment="1">
      <alignment vertical="center"/>
    </xf>
    <xf numFmtId="0" fontId="10" fillId="4" borderId="25" xfId="3" applyFont="1" applyFill="1" applyBorder="1" applyAlignment="1">
      <alignment horizontal="left" vertical="center" wrapText="1"/>
    </xf>
    <xf numFmtId="0" fontId="10" fillId="4" borderId="26" xfId="3" applyFont="1" applyFill="1" applyBorder="1" applyAlignment="1">
      <alignment horizontal="left" vertical="center" wrapText="1"/>
    </xf>
    <xf numFmtId="0" fontId="10" fillId="4" borderId="23" xfId="3" applyFont="1" applyFill="1" applyBorder="1" applyAlignment="1">
      <alignment horizontal="left" vertical="center" wrapText="1"/>
    </xf>
    <xf numFmtId="1" fontId="10" fillId="4" borderId="4" xfId="3" applyNumberFormat="1" applyFont="1" applyFill="1" applyBorder="1" applyAlignment="1">
      <alignment horizontal="center" vertical="center"/>
    </xf>
    <xf numFmtId="4" fontId="10" fillId="4" borderId="4" xfId="3" applyNumberFormat="1" applyFont="1" applyFill="1" applyBorder="1" applyAlignment="1">
      <alignment vertical="center"/>
    </xf>
    <xf numFmtId="0" fontId="11" fillId="0" borderId="5" xfId="3" applyFont="1" applyBorder="1" applyAlignment="1">
      <alignment horizontal="center" vertical="center"/>
    </xf>
    <xf numFmtId="0" fontId="10" fillId="3" borderId="27" xfId="3" applyFont="1" applyFill="1" applyBorder="1" applyAlignment="1">
      <alignment horizontal="center" vertical="center"/>
    </xf>
    <xf numFmtId="0" fontId="10" fillId="3" borderId="28" xfId="3" applyFont="1" applyFill="1" applyBorder="1" applyAlignment="1">
      <alignment horizontal="center" vertical="center"/>
    </xf>
    <xf numFmtId="3" fontId="10" fillId="3" borderId="12" xfId="3" applyNumberFormat="1" applyFont="1" applyFill="1" applyBorder="1" applyAlignment="1">
      <alignment horizontal="right" vertical="center"/>
    </xf>
    <xf numFmtId="3" fontId="11" fillId="0" borderId="0" xfId="1" applyNumberFormat="1" applyFont="1" applyBorder="1"/>
    <xf numFmtId="0" fontId="10" fillId="4" borderId="4" xfId="3" applyFont="1" applyFill="1" applyBorder="1" applyAlignment="1">
      <alignment horizontal="left" vertical="center" wrapText="1"/>
    </xf>
    <xf numFmtId="4" fontId="10" fillId="4" borderId="25" xfId="3" applyNumberFormat="1" applyFont="1" applyFill="1" applyBorder="1" applyAlignment="1">
      <alignment horizontal="right" vertical="center" wrapText="1"/>
    </xf>
    <xf numFmtId="4" fontId="10" fillId="4" borderId="23" xfId="3" applyNumberFormat="1" applyFont="1" applyFill="1" applyBorder="1" applyAlignment="1">
      <alignment horizontal="right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25" xfId="3" applyFont="1" applyFill="1" applyBorder="1" applyAlignment="1">
      <alignment horizontal="left" vertical="center" wrapText="1"/>
    </xf>
    <xf numFmtId="0" fontId="11" fillId="2" borderId="23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vertical="center" wrapText="1"/>
    </xf>
    <xf numFmtId="3" fontId="11" fillId="2" borderId="5" xfId="3" applyNumberFormat="1" applyFont="1" applyFill="1" applyBorder="1" applyAlignment="1">
      <alignment horizontal="right" vertical="center"/>
    </xf>
    <xf numFmtId="4" fontId="11" fillId="2" borderId="25" xfId="3" applyNumberFormat="1" applyFont="1" applyFill="1" applyBorder="1" applyAlignment="1">
      <alignment horizontal="right" vertical="center" wrapText="1"/>
    </xf>
    <xf numFmtId="4" fontId="11" fillId="2" borderId="23" xfId="3" applyNumberFormat="1" applyFont="1" applyFill="1" applyBorder="1" applyAlignment="1">
      <alignment horizontal="right" vertical="center" wrapText="1"/>
    </xf>
    <xf numFmtId="0" fontId="11" fillId="2" borderId="7" xfId="3" applyFont="1" applyFill="1" applyBorder="1" applyAlignment="1">
      <alignment horizontal="center" vertical="center" wrapText="1"/>
    </xf>
    <xf numFmtId="3" fontId="10" fillId="4" borderId="23" xfId="3" applyNumberFormat="1" applyFont="1" applyFill="1" applyBorder="1" applyAlignment="1">
      <alignment horizontal="right" vertical="center" wrapText="1"/>
    </xf>
    <xf numFmtId="4" fontId="10" fillId="4" borderId="4" xfId="3" applyNumberFormat="1" applyFont="1" applyFill="1" applyBorder="1" applyAlignment="1">
      <alignment horizontal="right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1" fillId="2" borderId="4" xfId="0" applyFont="1" applyFill="1" applyBorder="1"/>
    <xf numFmtId="4" fontId="11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/>
    </xf>
    <xf numFmtId="0" fontId="10" fillId="2" borderId="6" xfId="3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3" fontId="10" fillId="4" borderId="4" xfId="3" applyNumberFormat="1" applyFont="1" applyFill="1" applyBorder="1" applyAlignment="1">
      <alignment horizontal="righ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5" xfId="3" applyFont="1" applyFill="1" applyBorder="1" applyAlignment="1">
      <alignment horizontal="left" vertical="center" wrapText="1"/>
    </xf>
    <xf numFmtId="0" fontId="11" fillId="2" borderId="7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3" fontId="11" fillId="2" borderId="4" xfId="3" applyNumberFormat="1" applyFont="1" applyFill="1" applyBorder="1" applyAlignment="1">
      <alignment horizontal="right" vertical="center" wrapText="1"/>
    </xf>
    <xf numFmtId="0" fontId="10" fillId="4" borderId="25" xfId="3" applyFont="1" applyFill="1" applyBorder="1" applyAlignment="1">
      <alignment horizontal="left" vertical="center"/>
    </xf>
    <xf numFmtId="0" fontId="10" fillId="4" borderId="26" xfId="3" applyFont="1" applyFill="1" applyBorder="1" applyAlignment="1">
      <alignment horizontal="left" vertical="center"/>
    </xf>
    <xf numFmtId="0" fontId="10" fillId="2" borderId="5" xfId="3" applyFont="1" applyFill="1" applyBorder="1" applyAlignment="1">
      <alignment horizontal="center" vertical="center"/>
    </xf>
    <xf numFmtId="4" fontId="11" fillId="0" borderId="4" xfId="0" applyNumberFormat="1" applyFont="1" applyBorder="1" applyAlignment="1">
      <alignment horizontal="right"/>
    </xf>
    <xf numFmtId="0" fontId="10" fillId="2" borderId="7" xfId="3" applyFont="1" applyFill="1" applyBorder="1" applyAlignment="1">
      <alignment horizontal="center" vertical="center"/>
    </xf>
    <xf numFmtId="0" fontId="11" fillId="0" borderId="25" xfId="3" applyFont="1" applyBorder="1" applyAlignment="1">
      <alignment horizontal="left" vertical="center" wrapText="1"/>
    </xf>
    <xf numFmtId="0" fontId="11" fillId="0" borderId="23" xfId="3" applyFont="1" applyBorder="1" applyAlignment="1">
      <alignment horizontal="left" vertical="center" wrapText="1"/>
    </xf>
    <xf numFmtId="0" fontId="10" fillId="4" borderId="4" xfId="3" applyFont="1" applyFill="1" applyBorder="1" applyAlignment="1">
      <alignment horizontal="left" vertical="center"/>
    </xf>
    <xf numFmtId="3" fontId="11" fillId="2" borderId="21" xfId="3" applyNumberFormat="1" applyFont="1" applyFill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horizontal="right"/>
    </xf>
    <xf numFmtId="0" fontId="10" fillId="2" borderId="6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left" vertical="center" wrapText="1"/>
    </xf>
    <xf numFmtId="0" fontId="10" fillId="2" borderId="22" xfId="3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vertical="center" wrapText="1"/>
    </xf>
    <xf numFmtId="3" fontId="11" fillId="2" borderId="23" xfId="3" applyNumberFormat="1" applyFont="1" applyFill="1" applyBorder="1" applyAlignment="1">
      <alignment horizontal="right" vertical="center" wrapText="1"/>
    </xf>
    <xf numFmtId="0" fontId="10" fillId="4" borderId="4" xfId="3" applyFont="1" applyFill="1" applyBorder="1" applyAlignment="1">
      <alignment vertical="center"/>
    </xf>
    <xf numFmtId="0" fontId="10" fillId="4" borderId="25" xfId="3" applyFont="1" applyFill="1" applyBorder="1" applyAlignment="1">
      <alignment horizontal="left" vertical="center"/>
    </xf>
    <xf numFmtId="0" fontId="10" fillId="4" borderId="26" xfId="3" applyFont="1" applyFill="1" applyBorder="1" applyAlignment="1">
      <alignment horizontal="left" vertical="center"/>
    </xf>
    <xf numFmtId="0" fontId="10" fillId="2" borderId="7" xfId="3" applyFont="1" applyFill="1" applyBorder="1" applyAlignment="1">
      <alignment horizontal="center" vertical="center"/>
    </xf>
    <xf numFmtId="0" fontId="11" fillId="2" borderId="25" xfId="3" applyFont="1" applyFill="1" applyBorder="1" applyAlignment="1">
      <alignment horizontal="left" vertical="center" wrapText="1"/>
    </xf>
    <xf numFmtId="0" fontId="11" fillId="2" borderId="23" xfId="3" applyFont="1" applyFill="1" applyBorder="1" applyAlignment="1">
      <alignment horizontal="left" vertical="center" wrapText="1"/>
    </xf>
    <xf numFmtId="3" fontId="11" fillId="2" borderId="5" xfId="3" applyNumberFormat="1" applyFont="1" applyFill="1" applyBorder="1" applyAlignment="1">
      <alignment horizontal="right" vertical="center" wrapText="1"/>
    </xf>
    <xf numFmtId="4" fontId="11" fillId="0" borderId="25" xfId="0" applyNumberFormat="1" applyFont="1" applyBorder="1" applyAlignment="1">
      <alignment horizontal="right"/>
    </xf>
    <xf numFmtId="4" fontId="11" fillId="0" borderId="23" xfId="0" applyNumberFormat="1" applyFont="1" applyBorder="1" applyAlignment="1">
      <alignment horizontal="right"/>
    </xf>
    <xf numFmtId="3" fontId="10" fillId="2" borderId="5" xfId="3" applyNumberFormat="1" applyFont="1" applyFill="1" applyBorder="1" applyAlignment="1">
      <alignment horizontal="center" vertical="center"/>
    </xf>
    <xf numFmtId="3" fontId="10" fillId="2" borderId="6" xfId="3" applyNumberFormat="1" applyFont="1" applyFill="1" applyBorder="1" applyAlignment="1">
      <alignment horizontal="center" vertical="center"/>
    </xf>
    <xf numFmtId="3" fontId="10" fillId="2" borderId="7" xfId="3" applyNumberFormat="1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4" fontId="11" fillId="2" borderId="23" xfId="0" applyNumberFormat="1" applyFont="1" applyFill="1" applyBorder="1" applyAlignment="1">
      <alignment horizontal="right" vertical="center" wrapText="1"/>
    </xf>
    <xf numFmtId="0" fontId="11" fillId="2" borderId="25" xfId="3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3" xfId="0" applyFont="1" applyFill="1" applyBorder="1" applyAlignment="1">
      <alignment horizontal="right" vertical="center"/>
    </xf>
    <xf numFmtId="0" fontId="9" fillId="4" borderId="7" xfId="0" applyFont="1" applyFill="1" applyBorder="1"/>
    <xf numFmtId="0" fontId="10" fillId="3" borderId="12" xfId="2" applyFont="1" applyFill="1" applyBorder="1" applyAlignment="1">
      <alignment horizontal="center" vertical="center"/>
    </xf>
    <xf numFmtId="0" fontId="9" fillId="4" borderId="7" xfId="0" applyFont="1" applyFill="1" applyBorder="1" applyAlignment="1">
      <alignment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4" fontId="10" fillId="3" borderId="12" xfId="2" applyNumberFormat="1" applyFont="1" applyFill="1" applyBorder="1" applyAlignment="1">
      <alignment horizontal="center" vertical="center" wrapText="1"/>
    </xf>
    <xf numFmtId="4" fontId="10" fillId="4" borderId="7" xfId="1" applyNumberFormat="1" applyFont="1" applyFill="1" applyBorder="1" applyAlignment="1">
      <alignment vertical="center" wrapText="1"/>
    </xf>
    <xf numFmtId="3" fontId="10" fillId="4" borderId="7" xfId="1" applyNumberFormat="1" applyFont="1" applyFill="1" applyBorder="1" applyAlignment="1">
      <alignment vertical="center" wrapText="1"/>
    </xf>
    <xf numFmtId="3" fontId="10" fillId="3" borderId="12" xfId="2" applyNumberFormat="1" applyFont="1" applyFill="1" applyBorder="1" applyAlignment="1">
      <alignment horizontal="center" vertical="center" wrapText="1"/>
    </xf>
    <xf numFmtId="0" fontId="10" fillId="3" borderId="10" xfId="3" applyFont="1" applyFill="1" applyBorder="1" applyAlignment="1">
      <alignment horizontal="center" vertical="center"/>
    </xf>
    <xf numFmtId="4" fontId="10" fillId="3" borderId="12" xfId="3" applyNumberFormat="1" applyFont="1" applyFill="1" applyBorder="1" applyAlignment="1">
      <alignment vertical="center"/>
    </xf>
    <xf numFmtId="3" fontId="10" fillId="3" borderId="12" xfId="3" applyNumberFormat="1" applyFont="1" applyFill="1" applyBorder="1" applyAlignment="1">
      <alignment vertical="center"/>
    </xf>
    <xf numFmtId="0" fontId="8" fillId="0" borderId="11" xfId="4" applyFont="1" applyBorder="1" applyAlignment="1">
      <alignment horizontal="left" vertical="center" wrapText="1"/>
    </xf>
    <xf numFmtId="0" fontId="8" fillId="0" borderId="2" xfId="4" applyFont="1" applyBorder="1" applyAlignment="1">
      <alignment horizontal="left" vertical="center" wrapText="1"/>
    </xf>
    <xf numFmtId="0" fontId="11" fillId="4" borderId="30" xfId="1" applyFont="1" applyFill="1" applyBorder="1" applyAlignment="1">
      <alignment horizontal="left" vertical="center" wrapText="1"/>
    </xf>
    <xf numFmtId="0" fontId="11" fillId="4" borderId="5" xfId="1" applyFont="1" applyFill="1" applyBorder="1" applyAlignment="1">
      <alignment horizontal="left" vertical="center" wrapText="1"/>
    </xf>
    <xf numFmtId="0" fontId="11" fillId="4" borderId="5" xfId="1" applyFont="1" applyFill="1" applyBorder="1" applyAlignment="1">
      <alignment horizontal="center" vertical="center"/>
    </xf>
    <xf numFmtId="4" fontId="11" fillId="4" borderId="5" xfId="1" applyNumberFormat="1" applyFont="1" applyFill="1" applyBorder="1" applyAlignment="1">
      <alignment horizontal="right" vertical="center"/>
    </xf>
    <xf numFmtId="4" fontId="10" fillId="3" borderId="12" xfId="3" applyNumberFormat="1" applyFont="1" applyFill="1" applyBorder="1" applyAlignment="1">
      <alignment horizontal="right" vertical="center"/>
    </xf>
    <xf numFmtId="3" fontId="11" fillId="4" borderId="6" xfId="1" applyNumberFormat="1" applyFont="1" applyFill="1" applyBorder="1" applyAlignment="1">
      <alignment horizontal="right" vertical="center"/>
    </xf>
    <xf numFmtId="4" fontId="12" fillId="4" borderId="31" xfId="1" applyNumberFormat="1" applyFont="1" applyFill="1" applyBorder="1" applyAlignment="1">
      <alignment horizontal="right" vertical="center"/>
    </xf>
    <xf numFmtId="0" fontId="14" fillId="2" borderId="11" xfId="4" applyFont="1" applyFill="1" applyBorder="1" applyAlignment="1">
      <alignment horizontal="left" vertical="center" wrapText="1"/>
    </xf>
    <xf numFmtId="0" fontId="14" fillId="2" borderId="2" xfId="4" applyFont="1" applyFill="1" applyBorder="1" applyAlignment="1">
      <alignment horizontal="left" vertical="center" wrapText="1"/>
    </xf>
    <xf numFmtId="0" fontId="10" fillId="3" borderId="12" xfId="1" applyFont="1" applyFill="1" applyBorder="1" applyAlignment="1">
      <alignment vertical="center"/>
    </xf>
    <xf numFmtId="0" fontId="11" fillId="0" borderId="5" xfId="3" applyFont="1" applyBorder="1" applyAlignment="1">
      <alignment horizontal="left" vertical="top"/>
    </xf>
    <xf numFmtId="0" fontId="10" fillId="3" borderId="27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10" fillId="3" borderId="29" xfId="1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right"/>
    </xf>
    <xf numFmtId="4" fontId="10" fillId="3" borderId="12" xfId="3" applyNumberFormat="1" applyFont="1" applyFill="1" applyBorder="1" applyAlignment="1">
      <alignment horizontal="center" vertical="center"/>
    </xf>
    <xf numFmtId="4" fontId="11" fillId="2" borderId="5" xfId="3" applyNumberFormat="1" applyFont="1" applyFill="1" applyBorder="1"/>
    <xf numFmtId="4" fontId="12" fillId="2" borderId="31" xfId="1" applyNumberFormat="1" applyFont="1" applyFill="1" applyBorder="1" applyAlignment="1">
      <alignment vertical="center"/>
    </xf>
    <xf numFmtId="0" fontId="10" fillId="3" borderId="29" xfId="3" applyFont="1" applyFill="1" applyBorder="1" applyAlignment="1">
      <alignment horizontal="center" vertical="center"/>
    </xf>
    <xf numFmtId="0" fontId="14" fillId="2" borderId="15" xfId="4" applyFont="1" applyFill="1" applyBorder="1" applyAlignment="1">
      <alignment horizontal="left" vertical="center" wrapText="1"/>
    </xf>
    <xf numFmtId="0" fontId="14" fillId="2" borderId="0" xfId="4" applyFont="1" applyFill="1" applyBorder="1" applyAlignment="1">
      <alignment horizontal="left" vertical="center" wrapText="1"/>
    </xf>
    <xf numFmtId="0" fontId="10" fillId="4" borderId="7" xfId="3" applyFont="1" applyFill="1" applyBorder="1" applyAlignment="1">
      <alignment horizontal="left" vertical="center" wrapText="1"/>
    </xf>
    <xf numFmtId="0" fontId="10" fillId="3" borderId="12" xfId="3" applyFont="1" applyFill="1" applyBorder="1" applyAlignment="1">
      <alignment horizontal="center" vertical="center" wrapText="1"/>
    </xf>
    <xf numFmtId="0" fontId="10" fillId="3" borderId="27" xfId="3" applyFont="1" applyFill="1" applyBorder="1" applyAlignment="1">
      <alignment horizontal="center" vertical="center" wrapText="1"/>
    </xf>
    <xf numFmtId="0" fontId="10" fillId="3" borderId="29" xfId="3" applyFont="1" applyFill="1" applyBorder="1" applyAlignment="1">
      <alignment horizontal="center" vertical="center" wrapText="1"/>
    </xf>
    <xf numFmtId="3" fontId="10" fillId="4" borderId="7" xfId="3" applyNumberFormat="1" applyFont="1" applyFill="1" applyBorder="1" applyAlignment="1">
      <alignment horizontal="right" vertical="center"/>
    </xf>
    <xf numFmtId="2" fontId="10" fillId="3" borderId="12" xfId="3" applyNumberFormat="1" applyFont="1" applyFill="1" applyBorder="1" applyAlignment="1">
      <alignment horizontal="center" vertical="center" wrapText="1"/>
    </xf>
    <xf numFmtId="4" fontId="10" fillId="4" borderId="19" xfId="3" applyNumberFormat="1" applyFont="1" applyFill="1" applyBorder="1" applyAlignment="1">
      <alignment horizontal="right" vertical="center" wrapText="1"/>
    </xf>
    <xf numFmtId="4" fontId="10" fillId="4" borderId="21" xfId="3" applyNumberFormat="1" applyFont="1" applyFill="1" applyBorder="1" applyAlignment="1">
      <alignment horizontal="right" vertical="center" wrapText="1"/>
    </xf>
    <xf numFmtId="4" fontId="10" fillId="3" borderId="8" xfId="3" applyNumberFormat="1" applyFont="1" applyFill="1" applyBorder="1" applyAlignment="1">
      <alignment horizontal="center" vertical="center" wrapText="1"/>
    </xf>
    <xf numFmtId="4" fontId="10" fillId="3" borderId="10" xfId="3" applyNumberFormat="1" applyFont="1" applyFill="1" applyBorder="1" applyAlignment="1">
      <alignment horizontal="center" vertical="center" wrapText="1"/>
    </xf>
    <xf numFmtId="0" fontId="11" fillId="2" borderId="22" xfId="3" applyFont="1" applyFill="1" applyBorder="1" applyAlignment="1">
      <alignment horizontal="left" vertical="center" wrapText="1"/>
    </xf>
    <xf numFmtId="0" fontId="11" fillId="2" borderId="32" xfId="3" applyFont="1" applyFill="1" applyBorder="1" applyAlignment="1">
      <alignment horizontal="left" vertical="center" wrapText="1"/>
    </xf>
    <xf numFmtId="4" fontId="10" fillId="3" borderId="27" xfId="3" applyNumberFormat="1" applyFont="1" applyFill="1" applyBorder="1" applyAlignment="1">
      <alignment horizontal="center" vertical="center"/>
    </xf>
    <xf numFmtId="4" fontId="10" fillId="3" borderId="28" xfId="3" applyNumberFormat="1" applyFont="1" applyFill="1" applyBorder="1" applyAlignment="1">
      <alignment horizontal="center" vertical="center"/>
    </xf>
    <xf numFmtId="4" fontId="10" fillId="3" borderId="29" xfId="3" applyNumberFormat="1" applyFont="1" applyFill="1" applyBorder="1" applyAlignment="1">
      <alignment horizontal="center" vertical="center"/>
    </xf>
    <xf numFmtId="4" fontId="10" fillId="3" borderId="8" xfId="3" applyNumberFormat="1" applyFont="1" applyFill="1" applyBorder="1" applyAlignment="1">
      <alignment horizontal="right" vertical="center"/>
    </xf>
    <xf numFmtId="4" fontId="10" fillId="3" borderId="10" xfId="3" applyNumberFormat="1" applyFont="1" applyFill="1" applyBorder="1" applyAlignment="1">
      <alignment horizontal="right" vertical="center"/>
    </xf>
    <xf numFmtId="4" fontId="10" fillId="3" borderId="27" xfId="3" applyNumberFormat="1" applyFont="1" applyFill="1" applyBorder="1" applyAlignment="1">
      <alignment horizontal="left" vertical="center"/>
    </xf>
    <xf numFmtId="4" fontId="10" fillId="3" borderId="28" xfId="3" applyNumberFormat="1" applyFont="1" applyFill="1" applyBorder="1" applyAlignment="1">
      <alignment horizontal="left" vertical="center"/>
    </xf>
    <xf numFmtId="4" fontId="10" fillId="3" borderId="29" xfId="3" applyNumberFormat="1" applyFont="1" applyFill="1" applyBorder="1" applyAlignment="1">
      <alignment horizontal="left" vertical="center"/>
    </xf>
  </cellXfs>
  <cellStyles count="5">
    <cellStyle name="Comma_R0001_veiktais_darbs_2009_UZŅEMŠANAS_NODAĻA" xfId="2" xr:uid="{EEA6FFC4-75C7-4138-BAB1-7415B6B7BAB2}"/>
    <cellStyle name="Normal" xfId="0" builtinId="0"/>
    <cellStyle name="Normal 2" xfId="1" xr:uid="{29C4A601-B0A2-45EE-952C-2D33FF3A4D50}"/>
    <cellStyle name="Normal 2 2 2" xfId="4" xr:uid="{A0A70793-ED2C-4584-B731-704F53ECD2D2}"/>
    <cellStyle name="Normal 3 2" xfId="3" xr:uid="{95CBEA15-450D-46A5-9B53-82AE682A07F2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8F862-F787-4E6F-9B42-13980DCF2F90}">
  <sheetPr>
    <tabColor rgb="FF92D050"/>
  </sheetPr>
  <dimension ref="A1:Q684"/>
  <sheetViews>
    <sheetView tabSelected="1" workbookViewId="0">
      <selection activeCell="A681" sqref="A681:E681"/>
    </sheetView>
  </sheetViews>
  <sheetFormatPr defaultColWidth="9.1796875" defaultRowHeight="12.5" x14ac:dyDescent="0.25"/>
  <cols>
    <col min="1" max="1" width="17.54296875" style="4" customWidth="1"/>
    <col min="2" max="2" width="65.453125" style="5" customWidth="1"/>
    <col min="3" max="3" width="32.81640625" style="1" customWidth="1"/>
    <col min="4" max="4" width="15.26953125" style="1" customWidth="1"/>
    <col min="5" max="5" width="19.1796875" style="1" customWidth="1"/>
    <col min="6" max="6" width="12.26953125" style="1" customWidth="1"/>
    <col min="7" max="7" width="13.54296875" style="1" customWidth="1"/>
    <col min="8" max="8" width="13.6328125" style="1" customWidth="1"/>
    <col min="9" max="10" width="9.1796875" style="1"/>
    <col min="11" max="11" width="9.54296875" style="1" bestFit="1" customWidth="1"/>
    <col min="12" max="16384" width="9.1796875" style="1"/>
  </cols>
  <sheetData>
    <row r="1" spans="1:8" ht="14" x14ac:dyDescent="0.3">
      <c r="A1" s="6"/>
      <c r="B1" s="7"/>
      <c r="C1" s="8"/>
      <c r="D1" s="8"/>
      <c r="E1" s="8"/>
      <c r="F1" s="8"/>
      <c r="G1" s="8"/>
      <c r="H1" s="8"/>
    </row>
    <row r="2" spans="1:8" ht="34.5" customHeight="1" x14ac:dyDescent="0.25">
      <c r="A2" s="9" t="s">
        <v>1202</v>
      </c>
      <c r="B2" s="9"/>
      <c r="C2" s="9"/>
      <c r="D2" s="9"/>
      <c r="E2" s="9"/>
      <c r="F2" s="9"/>
      <c r="G2" s="9"/>
      <c r="H2" s="9"/>
    </row>
    <row r="3" spans="1:8" ht="14.5" x14ac:dyDescent="0.25">
      <c r="A3" s="10"/>
      <c r="B3" s="10"/>
      <c r="C3" s="10"/>
      <c r="D3" s="10"/>
      <c r="E3" s="10"/>
      <c r="F3" s="10"/>
      <c r="G3" s="10"/>
      <c r="H3" s="10"/>
    </row>
    <row r="4" spans="1:8" ht="15.5" x14ac:dyDescent="0.25">
      <c r="A4" s="11" t="s">
        <v>1204</v>
      </c>
      <c r="B4" s="11"/>
      <c r="C4" s="11"/>
      <c r="D4" s="11"/>
      <c r="E4" s="11"/>
      <c r="F4" s="11"/>
      <c r="G4" s="11"/>
      <c r="H4" s="11"/>
    </row>
    <row r="5" spans="1:8" ht="15.5" x14ac:dyDescent="0.25">
      <c r="A5" s="12"/>
      <c r="B5" s="12"/>
      <c r="C5" s="12"/>
      <c r="D5" s="12"/>
      <c r="E5" s="12"/>
      <c r="F5" s="12"/>
      <c r="G5" s="12"/>
      <c r="H5" s="12"/>
    </row>
    <row r="6" spans="1:8" ht="42.5" customHeight="1" thickBot="1" x14ac:dyDescent="0.3">
      <c r="A6" s="13" t="s">
        <v>1203</v>
      </c>
      <c r="B6" s="13"/>
      <c r="C6" s="13"/>
      <c r="D6" s="13"/>
      <c r="E6" s="13"/>
      <c r="F6" s="13"/>
      <c r="G6" s="13"/>
      <c r="H6" s="13"/>
    </row>
    <row r="7" spans="1:8" ht="39.5" thickBot="1" x14ac:dyDescent="0.3">
      <c r="A7" s="41" t="s">
        <v>0</v>
      </c>
      <c r="B7" s="142" t="s">
        <v>1</v>
      </c>
      <c r="C7" s="144" t="s">
        <v>2</v>
      </c>
      <c r="D7" s="146" t="s">
        <v>3</v>
      </c>
      <c r="E7" s="146" t="s">
        <v>4</v>
      </c>
      <c r="F7" s="149" t="s">
        <v>5</v>
      </c>
      <c r="G7" s="146" t="s">
        <v>6</v>
      </c>
      <c r="H7" s="146" t="s">
        <v>7</v>
      </c>
    </row>
    <row r="8" spans="1:8" ht="13" x14ac:dyDescent="0.3">
      <c r="A8" s="14" t="s">
        <v>8</v>
      </c>
      <c r="B8" s="141" t="s">
        <v>9</v>
      </c>
      <c r="C8" s="143" t="s">
        <v>10</v>
      </c>
      <c r="D8" s="145">
        <v>100</v>
      </c>
      <c r="E8" s="147">
        <v>763795.4</v>
      </c>
      <c r="F8" s="148">
        <v>45381</v>
      </c>
      <c r="G8" s="148">
        <v>30428</v>
      </c>
      <c r="H8" s="147">
        <f>ROUND(E8/F8,2)</f>
        <v>16.829999999999998</v>
      </c>
    </row>
    <row r="9" spans="1:8" ht="13" x14ac:dyDescent="0.3">
      <c r="A9" s="19" t="s">
        <v>11</v>
      </c>
      <c r="B9" s="19" t="s">
        <v>12</v>
      </c>
      <c r="C9" s="19" t="s">
        <v>13</v>
      </c>
      <c r="D9" s="19">
        <v>100</v>
      </c>
      <c r="E9" s="19">
        <v>755910.53</v>
      </c>
      <c r="F9" s="19">
        <v>44047</v>
      </c>
      <c r="G9" s="19">
        <v>29110</v>
      </c>
      <c r="H9" s="20">
        <f>ROUND(E9/F9,2)</f>
        <v>17.16</v>
      </c>
    </row>
    <row r="10" spans="1:8" ht="13" x14ac:dyDescent="0.3">
      <c r="A10" s="19" t="s">
        <v>14</v>
      </c>
      <c r="B10" s="19" t="s">
        <v>15</v>
      </c>
      <c r="C10" s="19" t="s">
        <v>16</v>
      </c>
      <c r="D10" s="19">
        <v>100</v>
      </c>
      <c r="E10" s="19">
        <v>7884.87</v>
      </c>
      <c r="F10" s="19">
        <v>1334</v>
      </c>
      <c r="G10" s="19">
        <v>1318</v>
      </c>
      <c r="H10" s="20">
        <f>ROUND(E10/F10,2)</f>
        <v>5.91</v>
      </c>
    </row>
    <row r="11" spans="1:8" ht="13" x14ac:dyDescent="0.3">
      <c r="A11" s="14" t="s">
        <v>17</v>
      </c>
      <c r="B11" s="14" t="s">
        <v>18</v>
      </c>
      <c r="C11" s="15" t="s">
        <v>19</v>
      </c>
      <c r="D11" s="16">
        <v>100</v>
      </c>
      <c r="E11" s="17">
        <v>11181.59</v>
      </c>
      <c r="F11" s="18">
        <v>1535</v>
      </c>
      <c r="G11" s="18">
        <v>1404</v>
      </c>
      <c r="H11" s="17">
        <f>ROUND(E11/F11,2)</f>
        <v>7.28</v>
      </c>
    </row>
    <row r="12" spans="1:8" ht="13" x14ac:dyDescent="0.3">
      <c r="A12" s="19" t="s">
        <v>20</v>
      </c>
      <c r="B12" s="19" t="s">
        <v>21</v>
      </c>
      <c r="C12" s="19" t="s">
        <v>22</v>
      </c>
      <c r="D12" s="19">
        <v>100</v>
      </c>
      <c r="E12" s="19">
        <v>11181.59</v>
      </c>
      <c r="F12" s="19">
        <v>1535</v>
      </c>
      <c r="G12" s="19">
        <v>1404</v>
      </c>
      <c r="H12" s="20">
        <f>ROUND(E12/F12,2)</f>
        <v>7.28</v>
      </c>
    </row>
    <row r="13" spans="1:8" ht="26" x14ac:dyDescent="0.25">
      <c r="A13" s="21" t="s">
        <v>23</v>
      </c>
      <c r="B13" s="21" t="s">
        <v>24</v>
      </c>
      <c r="C13" s="15" t="s">
        <v>25</v>
      </c>
      <c r="D13" s="16">
        <v>100</v>
      </c>
      <c r="E13" s="17">
        <v>1172609.79</v>
      </c>
      <c r="F13" s="18">
        <v>299</v>
      </c>
      <c r="G13" s="18">
        <v>209</v>
      </c>
      <c r="H13" s="17">
        <f>ROUND(E13/F13,2)</f>
        <v>3921.77</v>
      </c>
    </row>
    <row r="14" spans="1:8" ht="13" x14ac:dyDescent="0.3">
      <c r="A14" s="19" t="s">
        <v>26</v>
      </c>
      <c r="B14" s="19" t="s">
        <v>27</v>
      </c>
      <c r="C14" s="19" t="s">
        <v>28</v>
      </c>
      <c r="D14" s="19">
        <v>100</v>
      </c>
      <c r="E14" s="19">
        <v>423.03</v>
      </c>
      <c r="F14" s="19">
        <v>8</v>
      </c>
      <c r="G14" s="19">
        <v>4</v>
      </c>
      <c r="H14" s="20">
        <f>ROUND(E14/F14,2)</f>
        <v>52.88</v>
      </c>
    </row>
    <row r="15" spans="1:8" ht="13" x14ac:dyDescent="0.3">
      <c r="A15" s="19" t="s">
        <v>29</v>
      </c>
      <c r="B15" s="19" t="s">
        <v>30</v>
      </c>
      <c r="C15" s="19" t="s">
        <v>31</v>
      </c>
      <c r="D15" s="19">
        <v>100</v>
      </c>
      <c r="E15" s="19">
        <v>2544.0700000000002</v>
      </c>
      <c r="F15" s="19">
        <v>18</v>
      </c>
      <c r="G15" s="19">
        <v>11</v>
      </c>
      <c r="H15" s="20">
        <f>ROUND(E15/F15,2)</f>
        <v>141.34</v>
      </c>
    </row>
    <row r="16" spans="1:8" ht="13" x14ac:dyDescent="0.3">
      <c r="A16" s="19" t="s">
        <v>32</v>
      </c>
      <c r="B16" s="19" t="s">
        <v>33</v>
      </c>
      <c r="C16" s="19" t="s">
        <v>34</v>
      </c>
      <c r="D16" s="19">
        <v>100</v>
      </c>
      <c r="E16" s="19">
        <v>755189.66</v>
      </c>
      <c r="F16" s="19">
        <v>45</v>
      </c>
      <c r="G16" s="19">
        <v>34</v>
      </c>
      <c r="H16" s="20">
        <f>ROUND(E16/F16,2)</f>
        <v>16781.990000000002</v>
      </c>
    </row>
    <row r="17" spans="1:8" ht="13" x14ac:dyDescent="0.3">
      <c r="A17" s="19" t="s">
        <v>35</v>
      </c>
      <c r="B17" s="19" t="s">
        <v>36</v>
      </c>
      <c r="C17" s="19" t="s">
        <v>37</v>
      </c>
      <c r="D17" s="19">
        <v>100</v>
      </c>
      <c r="E17" s="19">
        <v>67207</v>
      </c>
      <c r="F17" s="19">
        <v>6</v>
      </c>
      <c r="G17" s="19">
        <v>3</v>
      </c>
      <c r="H17" s="20">
        <f>ROUND(E17/F17,2)</f>
        <v>11201.17</v>
      </c>
    </row>
    <row r="18" spans="1:8" ht="13" x14ac:dyDescent="0.3">
      <c r="A18" s="19" t="s">
        <v>38</v>
      </c>
      <c r="B18" s="19" t="s">
        <v>39</v>
      </c>
      <c r="C18" s="19" t="s">
        <v>40</v>
      </c>
      <c r="D18" s="19">
        <v>100</v>
      </c>
      <c r="E18" s="19">
        <v>11942.2</v>
      </c>
      <c r="F18" s="19">
        <v>9</v>
      </c>
      <c r="G18" s="19">
        <v>9</v>
      </c>
      <c r="H18" s="20">
        <f>ROUND(E18/F18,2)</f>
        <v>1326.91</v>
      </c>
    </row>
    <row r="19" spans="1:8" ht="13" x14ac:dyDescent="0.3">
      <c r="A19" s="19" t="s">
        <v>41</v>
      </c>
      <c r="B19" s="19" t="s">
        <v>42</v>
      </c>
      <c r="C19" s="19" t="s">
        <v>43</v>
      </c>
      <c r="D19" s="19">
        <v>100</v>
      </c>
      <c r="E19" s="19">
        <v>32681.29</v>
      </c>
      <c r="F19" s="19">
        <v>32</v>
      </c>
      <c r="G19" s="19">
        <v>23</v>
      </c>
      <c r="H19" s="20">
        <f>ROUND(E19/F19,2)</f>
        <v>1021.29</v>
      </c>
    </row>
    <row r="20" spans="1:8" ht="13" x14ac:dyDescent="0.3">
      <c r="A20" s="19" t="s">
        <v>44</v>
      </c>
      <c r="B20" s="19" t="s">
        <v>45</v>
      </c>
      <c r="C20" s="19" t="s">
        <v>46</v>
      </c>
      <c r="D20" s="19">
        <v>100</v>
      </c>
      <c r="E20" s="19">
        <v>2652.68</v>
      </c>
      <c r="F20" s="19">
        <v>128</v>
      </c>
      <c r="G20" s="19">
        <v>87</v>
      </c>
      <c r="H20" s="20">
        <f>ROUND(E20/F20,2)</f>
        <v>20.72</v>
      </c>
    </row>
    <row r="21" spans="1:8" ht="13" x14ac:dyDescent="0.3">
      <c r="A21" s="19" t="s">
        <v>47</v>
      </c>
      <c r="B21" s="19" t="s">
        <v>48</v>
      </c>
      <c r="C21" s="19" t="s">
        <v>49</v>
      </c>
      <c r="D21" s="19">
        <v>100</v>
      </c>
      <c r="E21" s="19">
        <v>86041.76</v>
      </c>
      <c r="F21" s="19">
        <v>16</v>
      </c>
      <c r="G21" s="19">
        <v>13</v>
      </c>
      <c r="H21" s="20">
        <f>ROUND(E21/F21,2)</f>
        <v>5377.61</v>
      </c>
    </row>
    <row r="22" spans="1:8" ht="13" x14ac:dyDescent="0.3">
      <c r="A22" s="19" t="s">
        <v>50</v>
      </c>
      <c r="B22" s="19" t="s">
        <v>51</v>
      </c>
      <c r="C22" s="19" t="s">
        <v>52</v>
      </c>
      <c r="D22" s="19">
        <v>100</v>
      </c>
      <c r="E22" s="19">
        <v>213928.1</v>
      </c>
      <c r="F22" s="19">
        <v>37</v>
      </c>
      <c r="G22" s="19">
        <v>25</v>
      </c>
      <c r="H22" s="20">
        <f>ROUND(E22/F22,2)</f>
        <v>5781.84</v>
      </c>
    </row>
    <row r="23" spans="1:8" ht="39" x14ac:dyDescent="0.3">
      <c r="A23" s="14" t="s">
        <v>53</v>
      </c>
      <c r="B23" s="15" t="s">
        <v>54</v>
      </c>
      <c r="C23" s="15" t="s">
        <v>55</v>
      </c>
      <c r="D23" s="22" t="s">
        <v>56</v>
      </c>
      <c r="E23" s="23">
        <f>SUM(E24+E25+E26)</f>
        <v>6934106.8400000008</v>
      </c>
      <c r="F23" s="24">
        <f>SUM(F24+F25+F26)</f>
        <v>649615</v>
      </c>
      <c r="G23" s="24">
        <v>311679</v>
      </c>
      <c r="H23" s="17">
        <f>ROUND(E23/F23,2)</f>
        <v>10.67</v>
      </c>
    </row>
    <row r="24" spans="1:8" ht="13" x14ac:dyDescent="0.3">
      <c r="A24" s="19" t="s">
        <v>53</v>
      </c>
      <c r="B24" s="19" t="s">
        <v>54</v>
      </c>
      <c r="C24" s="19" t="s">
        <v>55</v>
      </c>
      <c r="D24" s="19">
        <v>50</v>
      </c>
      <c r="E24" s="19">
        <v>277350.19</v>
      </c>
      <c r="F24" s="19">
        <v>13695</v>
      </c>
      <c r="G24" s="25">
        <v>311679</v>
      </c>
      <c r="H24" s="20">
        <f>ROUND(E24/F24,2)</f>
        <v>20.25</v>
      </c>
    </row>
    <row r="25" spans="1:8" ht="13" x14ac:dyDescent="0.3">
      <c r="A25" s="19" t="s">
        <v>53</v>
      </c>
      <c r="B25" s="19" t="s">
        <v>54</v>
      </c>
      <c r="C25" s="19" t="s">
        <v>55</v>
      </c>
      <c r="D25" s="19">
        <v>75</v>
      </c>
      <c r="E25" s="19">
        <v>6515815.2000000002</v>
      </c>
      <c r="F25" s="19">
        <v>635332</v>
      </c>
      <c r="G25" s="26"/>
      <c r="H25" s="20">
        <f>ROUND(E25/F25,2)</f>
        <v>10.26</v>
      </c>
    </row>
    <row r="26" spans="1:8" ht="13" x14ac:dyDescent="0.3">
      <c r="A26" s="19" t="s">
        <v>53</v>
      </c>
      <c r="B26" s="19" t="s">
        <v>54</v>
      </c>
      <c r="C26" s="19" t="s">
        <v>55</v>
      </c>
      <c r="D26" s="19">
        <v>100</v>
      </c>
      <c r="E26" s="19">
        <v>140941.45000000001</v>
      </c>
      <c r="F26" s="19">
        <v>588</v>
      </c>
      <c r="G26" s="27"/>
      <c r="H26" s="20">
        <f>ROUND(E26/F26,2)</f>
        <v>239.7</v>
      </c>
    </row>
    <row r="27" spans="1:8" ht="13" x14ac:dyDescent="0.3">
      <c r="A27" s="19" t="s">
        <v>57</v>
      </c>
      <c r="B27" s="19" t="s">
        <v>58</v>
      </c>
      <c r="C27" s="19" t="s">
        <v>59</v>
      </c>
      <c r="D27" s="19">
        <v>75</v>
      </c>
      <c r="E27" s="19">
        <v>2865375.94</v>
      </c>
      <c r="F27" s="19">
        <v>467550</v>
      </c>
      <c r="G27" s="25">
        <v>280635</v>
      </c>
      <c r="H27" s="20">
        <f>ROUND(E27/F27,2)</f>
        <v>6.13</v>
      </c>
    </row>
    <row r="28" spans="1:8" ht="13" x14ac:dyDescent="0.3">
      <c r="A28" s="19" t="s">
        <v>57</v>
      </c>
      <c r="B28" s="19" t="s">
        <v>58</v>
      </c>
      <c r="C28" s="19" t="s">
        <v>59</v>
      </c>
      <c r="D28" s="19">
        <v>100</v>
      </c>
      <c r="E28" s="19">
        <v>1318.68</v>
      </c>
      <c r="F28" s="19">
        <v>160</v>
      </c>
      <c r="G28" s="27"/>
      <c r="H28" s="20">
        <f>ROUND(E28/F28,2)</f>
        <v>8.24</v>
      </c>
    </row>
    <row r="29" spans="1:8" ht="13" x14ac:dyDescent="0.3">
      <c r="A29" s="19" t="s">
        <v>60</v>
      </c>
      <c r="B29" s="19" t="s">
        <v>61</v>
      </c>
      <c r="C29" s="19" t="s">
        <v>62</v>
      </c>
      <c r="D29" s="19">
        <v>75</v>
      </c>
      <c r="E29" s="19">
        <v>2575759.54</v>
      </c>
      <c r="F29" s="19">
        <v>421308</v>
      </c>
      <c r="G29" s="25">
        <v>255956</v>
      </c>
      <c r="H29" s="20">
        <f>ROUND(E29/F29,2)</f>
        <v>6.11</v>
      </c>
    </row>
    <row r="30" spans="1:8" ht="13" x14ac:dyDescent="0.3">
      <c r="A30" s="19" t="s">
        <v>60</v>
      </c>
      <c r="B30" s="19" t="s">
        <v>61</v>
      </c>
      <c r="C30" s="19" t="s">
        <v>62</v>
      </c>
      <c r="D30" s="19">
        <v>100</v>
      </c>
      <c r="E30" s="19">
        <v>552.53</v>
      </c>
      <c r="F30" s="19">
        <v>88</v>
      </c>
      <c r="G30" s="27"/>
      <c r="H30" s="20">
        <f>ROUND(E30/F30,2)</f>
        <v>6.28</v>
      </c>
    </row>
    <row r="31" spans="1:8" ht="13" x14ac:dyDescent="0.3">
      <c r="A31" s="19" t="s">
        <v>63</v>
      </c>
      <c r="B31" s="19" t="s">
        <v>64</v>
      </c>
      <c r="C31" s="19" t="s">
        <v>65</v>
      </c>
      <c r="D31" s="19">
        <v>75</v>
      </c>
      <c r="E31" s="19">
        <v>163698.43</v>
      </c>
      <c r="F31" s="19">
        <v>26205</v>
      </c>
      <c r="G31" s="25">
        <v>16078</v>
      </c>
      <c r="H31" s="20">
        <f>ROUND(E31/F31,2)</f>
        <v>6.25</v>
      </c>
    </row>
    <row r="32" spans="1:8" ht="13" x14ac:dyDescent="0.3">
      <c r="A32" s="19" t="s">
        <v>63</v>
      </c>
      <c r="B32" s="19" t="s">
        <v>64</v>
      </c>
      <c r="C32" s="19" t="s">
        <v>65</v>
      </c>
      <c r="D32" s="19">
        <v>100</v>
      </c>
      <c r="E32" s="19">
        <v>0.41</v>
      </c>
      <c r="F32" s="19">
        <v>1</v>
      </c>
      <c r="G32" s="27"/>
      <c r="H32" s="20">
        <f>ROUND(E32/F32,2)</f>
        <v>0.41</v>
      </c>
    </row>
    <row r="33" spans="1:8" ht="13" x14ac:dyDescent="0.3">
      <c r="A33" s="19" t="s">
        <v>66</v>
      </c>
      <c r="B33" s="19" t="s">
        <v>67</v>
      </c>
      <c r="C33" s="19" t="s">
        <v>68</v>
      </c>
      <c r="D33" s="19">
        <v>75</v>
      </c>
      <c r="E33" s="19">
        <v>2039.78</v>
      </c>
      <c r="F33" s="19">
        <v>248</v>
      </c>
      <c r="G33" s="25">
        <v>179</v>
      </c>
      <c r="H33" s="20">
        <f>ROUND(E33/F33,2)</f>
        <v>8.2200000000000006</v>
      </c>
    </row>
    <row r="34" spans="1:8" ht="13" x14ac:dyDescent="0.3">
      <c r="A34" s="19" t="s">
        <v>66</v>
      </c>
      <c r="B34" s="19" t="s">
        <v>67</v>
      </c>
      <c r="C34" s="19" t="s">
        <v>68</v>
      </c>
      <c r="D34" s="19">
        <v>100</v>
      </c>
      <c r="E34" s="19">
        <v>33.24</v>
      </c>
      <c r="F34" s="19">
        <v>2</v>
      </c>
      <c r="G34" s="27"/>
      <c r="H34" s="20">
        <f>ROUND(E34/F34,2)</f>
        <v>16.62</v>
      </c>
    </row>
    <row r="35" spans="1:8" ht="13" x14ac:dyDescent="0.3">
      <c r="A35" s="19" t="s">
        <v>69</v>
      </c>
      <c r="B35" s="19" t="s">
        <v>70</v>
      </c>
      <c r="C35" s="19" t="s">
        <v>71</v>
      </c>
      <c r="D35" s="19">
        <v>75</v>
      </c>
      <c r="E35" s="19">
        <v>790.78</v>
      </c>
      <c r="F35" s="19">
        <v>183</v>
      </c>
      <c r="G35" s="19">
        <v>162</v>
      </c>
      <c r="H35" s="20">
        <f>ROUND(E35/F35,2)</f>
        <v>4.32</v>
      </c>
    </row>
    <row r="36" spans="1:8" ht="13" x14ac:dyDescent="0.3">
      <c r="A36" s="19" t="s">
        <v>72</v>
      </c>
      <c r="B36" s="19" t="s">
        <v>73</v>
      </c>
      <c r="C36" s="19" t="s">
        <v>74</v>
      </c>
      <c r="D36" s="19">
        <v>75</v>
      </c>
      <c r="E36" s="19">
        <v>123087.41</v>
      </c>
      <c r="F36" s="19">
        <v>19606</v>
      </c>
      <c r="G36" s="25">
        <v>12479</v>
      </c>
      <c r="H36" s="20">
        <f>ROUND(E36/F36,2)</f>
        <v>6.28</v>
      </c>
    </row>
    <row r="37" spans="1:8" ht="13" x14ac:dyDescent="0.3">
      <c r="A37" s="19" t="s">
        <v>72</v>
      </c>
      <c r="B37" s="19" t="s">
        <v>73</v>
      </c>
      <c r="C37" s="19" t="s">
        <v>74</v>
      </c>
      <c r="D37" s="19">
        <v>100</v>
      </c>
      <c r="E37" s="19">
        <v>732.5</v>
      </c>
      <c r="F37" s="19">
        <v>69</v>
      </c>
      <c r="G37" s="27"/>
      <c r="H37" s="20">
        <f>ROUND(E37/F37,2)</f>
        <v>10.62</v>
      </c>
    </row>
    <row r="38" spans="1:8" ht="13" x14ac:dyDescent="0.3">
      <c r="A38" s="19" t="s">
        <v>75</v>
      </c>
      <c r="B38" s="19" t="s">
        <v>76</v>
      </c>
      <c r="C38" s="19" t="s">
        <v>77</v>
      </c>
      <c r="D38" s="19">
        <v>75</v>
      </c>
      <c r="E38" s="19">
        <v>696627.67</v>
      </c>
      <c r="F38" s="19">
        <v>61719</v>
      </c>
      <c r="G38" s="25">
        <v>49305</v>
      </c>
      <c r="H38" s="20">
        <f>ROUND(E38/F38,2)</f>
        <v>11.29</v>
      </c>
    </row>
    <row r="39" spans="1:8" ht="13" x14ac:dyDescent="0.3">
      <c r="A39" s="19" t="s">
        <v>75</v>
      </c>
      <c r="B39" s="19" t="s">
        <v>76</v>
      </c>
      <c r="C39" s="19" t="s">
        <v>77</v>
      </c>
      <c r="D39" s="19">
        <v>100</v>
      </c>
      <c r="E39" s="19">
        <v>13.78</v>
      </c>
      <c r="F39" s="19">
        <v>2</v>
      </c>
      <c r="G39" s="27"/>
      <c r="H39" s="20">
        <f>ROUND(E39/F39,2)</f>
        <v>6.89</v>
      </c>
    </row>
    <row r="40" spans="1:8" ht="13" x14ac:dyDescent="0.3">
      <c r="A40" s="19" t="s">
        <v>78</v>
      </c>
      <c r="B40" s="19" t="s">
        <v>79</v>
      </c>
      <c r="C40" s="19" t="s">
        <v>80</v>
      </c>
      <c r="D40" s="19">
        <v>75</v>
      </c>
      <c r="E40" s="19">
        <v>536366.59</v>
      </c>
      <c r="F40" s="19">
        <v>44102</v>
      </c>
      <c r="G40" s="25">
        <v>35193</v>
      </c>
      <c r="H40" s="20">
        <f>ROUND(E40/F40,2)</f>
        <v>12.16</v>
      </c>
    </row>
    <row r="41" spans="1:8" ht="13" x14ac:dyDescent="0.3">
      <c r="A41" s="19" t="s">
        <v>78</v>
      </c>
      <c r="B41" s="19" t="s">
        <v>79</v>
      </c>
      <c r="C41" s="19" t="s">
        <v>80</v>
      </c>
      <c r="D41" s="19">
        <v>100</v>
      </c>
      <c r="E41" s="19">
        <v>10.8</v>
      </c>
      <c r="F41" s="19">
        <v>1</v>
      </c>
      <c r="G41" s="27"/>
      <c r="H41" s="20">
        <f>ROUND(E41/F41,2)</f>
        <v>10.8</v>
      </c>
    </row>
    <row r="42" spans="1:8" ht="13" x14ac:dyDescent="0.3">
      <c r="A42" s="19" t="s">
        <v>81</v>
      </c>
      <c r="B42" s="19" t="s">
        <v>82</v>
      </c>
      <c r="C42" s="19" t="s">
        <v>83</v>
      </c>
      <c r="D42" s="19">
        <v>75</v>
      </c>
      <c r="E42" s="19">
        <v>1204.74</v>
      </c>
      <c r="F42" s="19">
        <v>316</v>
      </c>
      <c r="G42" s="19">
        <v>246</v>
      </c>
      <c r="H42" s="20">
        <f>ROUND(E42/F42,2)</f>
        <v>3.81</v>
      </c>
    </row>
    <row r="43" spans="1:8" ht="13" x14ac:dyDescent="0.3">
      <c r="A43" s="19" t="s">
        <v>84</v>
      </c>
      <c r="B43" s="19" t="s">
        <v>85</v>
      </c>
      <c r="C43" s="19" t="s">
        <v>86</v>
      </c>
      <c r="D43" s="19">
        <v>75</v>
      </c>
      <c r="E43" s="19">
        <v>159056.34</v>
      </c>
      <c r="F43" s="19">
        <v>17301</v>
      </c>
      <c r="G43" s="25">
        <v>15088</v>
      </c>
      <c r="H43" s="20">
        <f>ROUND(E43/F43,2)</f>
        <v>9.19</v>
      </c>
    </row>
    <row r="44" spans="1:8" ht="13" x14ac:dyDescent="0.3">
      <c r="A44" s="19" t="s">
        <v>84</v>
      </c>
      <c r="B44" s="19" t="s">
        <v>85</v>
      </c>
      <c r="C44" s="19" t="s">
        <v>86</v>
      </c>
      <c r="D44" s="19">
        <v>100</v>
      </c>
      <c r="E44" s="19">
        <v>2.98</v>
      </c>
      <c r="F44" s="19">
        <v>1</v>
      </c>
      <c r="G44" s="27"/>
      <c r="H44" s="20">
        <f>ROUND(E44/F44,2)</f>
        <v>2.98</v>
      </c>
    </row>
    <row r="45" spans="1:8" ht="13" x14ac:dyDescent="0.3">
      <c r="A45" s="19" t="s">
        <v>87</v>
      </c>
      <c r="B45" s="19" t="s">
        <v>88</v>
      </c>
      <c r="C45" s="19" t="s">
        <v>89</v>
      </c>
      <c r="D45" s="19">
        <v>75</v>
      </c>
      <c r="E45" s="19">
        <v>2906045.09</v>
      </c>
      <c r="F45" s="19">
        <v>97594</v>
      </c>
      <c r="G45" s="25">
        <v>59478</v>
      </c>
      <c r="H45" s="20">
        <f>ROUND(E45/F45,2)</f>
        <v>29.78</v>
      </c>
    </row>
    <row r="46" spans="1:8" ht="13" x14ac:dyDescent="0.3">
      <c r="A46" s="19" t="s">
        <v>87</v>
      </c>
      <c r="B46" s="19" t="s">
        <v>88</v>
      </c>
      <c r="C46" s="19" t="s">
        <v>89</v>
      </c>
      <c r="D46" s="19">
        <v>100</v>
      </c>
      <c r="E46" s="19">
        <v>323.93</v>
      </c>
      <c r="F46" s="19">
        <v>34</v>
      </c>
      <c r="G46" s="27"/>
      <c r="H46" s="20">
        <f>ROUND(E46/F46,2)</f>
        <v>9.5299999999999994</v>
      </c>
    </row>
    <row r="47" spans="1:8" ht="13" x14ac:dyDescent="0.3">
      <c r="A47" s="19" t="s">
        <v>90</v>
      </c>
      <c r="B47" s="19" t="s">
        <v>91</v>
      </c>
      <c r="C47" s="19" t="s">
        <v>92</v>
      </c>
      <c r="D47" s="19">
        <v>75</v>
      </c>
      <c r="E47" s="19">
        <v>221.44</v>
      </c>
      <c r="F47" s="19">
        <v>43</v>
      </c>
      <c r="G47" s="19">
        <v>36</v>
      </c>
      <c r="H47" s="20">
        <f>ROUND(E47/F47,2)</f>
        <v>5.15</v>
      </c>
    </row>
    <row r="48" spans="1:8" ht="13" x14ac:dyDescent="0.3">
      <c r="A48" s="19" t="s">
        <v>93</v>
      </c>
      <c r="B48" s="19" t="s">
        <v>94</v>
      </c>
      <c r="C48" s="19" t="s">
        <v>95</v>
      </c>
      <c r="D48" s="19">
        <v>75</v>
      </c>
      <c r="E48" s="19">
        <v>80018.52</v>
      </c>
      <c r="F48" s="19">
        <v>4061</v>
      </c>
      <c r="G48" s="25">
        <v>3490</v>
      </c>
      <c r="H48" s="20">
        <f>ROUND(E48/F48,2)</f>
        <v>19.7</v>
      </c>
    </row>
    <row r="49" spans="1:8" ht="13" x14ac:dyDescent="0.3">
      <c r="A49" s="19" t="s">
        <v>93</v>
      </c>
      <c r="B49" s="19" t="s">
        <v>94</v>
      </c>
      <c r="C49" s="19" t="s">
        <v>95</v>
      </c>
      <c r="D49" s="19">
        <v>100</v>
      </c>
      <c r="E49" s="19">
        <v>192.85</v>
      </c>
      <c r="F49" s="19">
        <v>9</v>
      </c>
      <c r="G49" s="27"/>
      <c r="H49" s="20">
        <f>ROUND(E49/F49,2)</f>
        <v>21.43</v>
      </c>
    </row>
    <row r="50" spans="1:8" ht="13" x14ac:dyDescent="0.3">
      <c r="A50" s="19" t="s">
        <v>96</v>
      </c>
      <c r="B50" s="19" t="s">
        <v>97</v>
      </c>
      <c r="C50" s="19" t="s">
        <v>98</v>
      </c>
      <c r="D50" s="19">
        <v>75</v>
      </c>
      <c r="E50" s="19">
        <v>2010277.07</v>
      </c>
      <c r="F50" s="19">
        <v>54861</v>
      </c>
      <c r="G50" s="19">
        <v>38374</v>
      </c>
      <c r="H50" s="20">
        <f>ROUND(E50/F50,2)</f>
        <v>36.64</v>
      </c>
    </row>
    <row r="51" spans="1:8" ht="13" x14ac:dyDescent="0.3">
      <c r="A51" s="19" t="s">
        <v>99</v>
      </c>
      <c r="B51" s="19" t="s">
        <v>100</v>
      </c>
      <c r="C51" s="19" t="s">
        <v>101</v>
      </c>
      <c r="D51" s="19">
        <v>75</v>
      </c>
      <c r="E51" s="19">
        <v>815528.06</v>
      </c>
      <c r="F51" s="19">
        <v>38629</v>
      </c>
      <c r="G51" s="25">
        <v>27946</v>
      </c>
      <c r="H51" s="20">
        <f>ROUND(E51/F51,2)</f>
        <v>21.11</v>
      </c>
    </row>
    <row r="52" spans="1:8" ht="13" x14ac:dyDescent="0.3">
      <c r="A52" s="19" t="s">
        <v>99</v>
      </c>
      <c r="B52" s="19" t="s">
        <v>100</v>
      </c>
      <c r="C52" s="19" t="s">
        <v>101</v>
      </c>
      <c r="D52" s="19">
        <v>100</v>
      </c>
      <c r="E52" s="19">
        <v>131.08000000000001</v>
      </c>
      <c r="F52" s="19">
        <v>25</v>
      </c>
      <c r="G52" s="27"/>
      <c r="H52" s="20">
        <f>ROUND(E52/F52,2)</f>
        <v>5.24</v>
      </c>
    </row>
    <row r="53" spans="1:8" ht="13" x14ac:dyDescent="0.3">
      <c r="A53" s="19" t="s">
        <v>102</v>
      </c>
      <c r="B53" s="19" t="s">
        <v>103</v>
      </c>
      <c r="C53" s="19" t="s">
        <v>104</v>
      </c>
      <c r="D53" s="19">
        <v>50</v>
      </c>
      <c r="E53" s="19">
        <v>277350.19</v>
      </c>
      <c r="F53" s="19">
        <v>13695</v>
      </c>
      <c r="G53" s="25">
        <v>14807</v>
      </c>
      <c r="H53" s="20">
        <f>ROUND(E53/F53,2)</f>
        <v>20.25</v>
      </c>
    </row>
    <row r="54" spans="1:8" ht="13" x14ac:dyDescent="0.3">
      <c r="A54" s="19" t="s">
        <v>102</v>
      </c>
      <c r="B54" s="19" t="s">
        <v>103</v>
      </c>
      <c r="C54" s="19" t="s">
        <v>104</v>
      </c>
      <c r="D54" s="19">
        <v>75</v>
      </c>
      <c r="E54" s="19">
        <v>47766.5</v>
      </c>
      <c r="F54" s="19">
        <v>8469</v>
      </c>
      <c r="G54" s="26"/>
      <c r="H54" s="20">
        <f>ROUND(E54/F54,2)</f>
        <v>5.64</v>
      </c>
    </row>
    <row r="55" spans="1:8" ht="13" x14ac:dyDescent="0.3">
      <c r="A55" s="19" t="s">
        <v>102</v>
      </c>
      <c r="B55" s="19" t="s">
        <v>103</v>
      </c>
      <c r="C55" s="19" t="s">
        <v>104</v>
      </c>
      <c r="D55" s="19">
        <v>100</v>
      </c>
      <c r="E55" s="19">
        <v>1813.34</v>
      </c>
      <c r="F55" s="19">
        <v>44</v>
      </c>
      <c r="G55" s="27"/>
      <c r="H55" s="20">
        <f>ROUND(E55/F55,2)</f>
        <v>41.21</v>
      </c>
    </row>
    <row r="56" spans="1:8" ht="13" x14ac:dyDescent="0.3">
      <c r="A56" s="19" t="s">
        <v>105</v>
      </c>
      <c r="B56" s="19" t="s">
        <v>106</v>
      </c>
      <c r="C56" s="19" t="s">
        <v>107</v>
      </c>
      <c r="D56" s="19">
        <v>50</v>
      </c>
      <c r="E56" s="19">
        <v>1201.3599999999999</v>
      </c>
      <c r="F56" s="19">
        <v>63</v>
      </c>
      <c r="G56" s="19">
        <v>34</v>
      </c>
      <c r="H56" s="20">
        <f>ROUND(E56/F56,2)</f>
        <v>19.07</v>
      </c>
    </row>
    <row r="57" spans="1:8" ht="13" x14ac:dyDescent="0.3">
      <c r="A57" s="19" t="s">
        <v>108</v>
      </c>
      <c r="B57" s="19" t="s">
        <v>109</v>
      </c>
      <c r="C57" s="19" t="s">
        <v>110</v>
      </c>
      <c r="D57" s="19">
        <v>50</v>
      </c>
      <c r="E57" s="19">
        <v>2230.4699999999998</v>
      </c>
      <c r="F57" s="19">
        <v>102</v>
      </c>
      <c r="G57" s="25">
        <v>74</v>
      </c>
      <c r="H57" s="20">
        <f>ROUND(E57/F57,2)</f>
        <v>21.87</v>
      </c>
    </row>
    <row r="58" spans="1:8" ht="13" x14ac:dyDescent="0.3">
      <c r="A58" s="19" t="s">
        <v>108</v>
      </c>
      <c r="B58" s="19" t="s">
        <v>109</v>
      </c>
      <c r="C58" s="19" t="s">
        <v>110</v>
      </c>
      <c r="D58" s="19">
        <v>75</v>
      </c>
      <c r="E58" s="19">
        <v>123.05</v>
      </c>
      <c r="F58" s="19">
        <v>13</v>
      </c>
      <c r="G58" s="27"/>
      <c r="H58" s="20">
        <f>ROUND(E58/F58,2)</f>
        <v>9.4700000000000006</v>
      </c>
    </row>
    <row r="59" spans="1:8" ht="13" x14ac:dyDescent="0.3">
      <c r="A59" s="19" t="s">
        <v>111</v>
      </c>
      <c r="B59" s="19" t="s">
        <v>112</v>
      </c>
      <c r="C59" s="19" t="s">
        <v>113</v>
      </c>
      <c r="D59" s="19">
        <v>50</v>
      </c>
      <c r="E59" s="19">
        <v>41561.519999999997</v>
      </c>
      <c r="F59" s="19">
        <v>1905</v>
      </c>
      <c r="G59" s="25">
        <v>3417</v>
      </c>
      <c r="H59" s="20">
        <f>ROUND(E59/F59,2)</f>
        <v>21.82</v>
      </c>
    </row>
    <row r="60" spans="1:8" ht="13" x14ac:dyDescent="0.3">
      <c r="A60" s="19" t="s">
        <v>111</v>
      </c>
      <c r="B60" s="19" t="s">
        <v>112</v>
      </c>
      <c r="C60" s="19" t="s">
        <v>113</v>
      </c>
      <c r="D60" s="19">
        <v>75</v>
      </c>
      <c r="E60" s="19">
        <v>14917.73</v>
      </c>
      <c r="F60" s="19">
        <v>3035</v>
      </c>
      <c r="G60" s="26"/>
      <c r="H60" s="20">
        <f>ROUND(E60/F60,2)</f>
        <v>4.92</v>
      </c>
    </row>
    <row r="61" spans="1:8" ht="13" x14ac:dyDescent="0.3">
      <c r="A61" s="19" t="s">
        <v>111</v>
      </c>
      <c r="B61" s="19" t="s">
        <v>112</v>
      </c>
      <c r="C61" s="19" t="s">
        <v>113</v>
      </c>
      <c r="D61" s="19">
        <v>100</v>
      </c>
      <c r="E61" s="19">
        <v>229.54</v>
      </c>
      <c r="F61" s="19">
        <v>5</v>
      </c>
      <c r="G61" s="27"/>
      <c r="H61" s="20">
        <f>ROUND(E61/F61,2)</f>
        <v>45.91</v>
      </c>
    </row>
    <row r="62" spans="1:8" ht="13" x14ac:dyDescent="0.3">
      <c r="A62" s="19" t="s">
        <v>114</v>
      </c>
      <c r="B62" s="19" t="s">
        <v>115</v>
      </c>
      <c r="C62" s="19" t="s">
        <v>116</v>
      </c>
      <c r="D62" s="19">
        <v>75</v>
      </c>
      <c r="E62" s="19">
        <v>23045.86</v>
      </c>
      <c r="F62" s="19">
        <v>4349</v>
      </c>
      <c r="G62" s="19">
        <v>4053</v>
      </c>
      <c r="H62" s="20">
        <f>ROUND(E62/F62,2)</f>
        <v>5.3</v>
      </c>
    </row>
    <row r="63" spans="1:8" ht="13" x14ac:dyDescent="0.3">
      <c r="A63" s="19" t="s">
        <v>117</v>
      </c>
      <c r="B63" s="19" t="s">
        <v>118</v>
      </c>
      <c r="C63" s="19" t="s">
        <v>119</v>
      </c>
      <c r="D63" s="19">
        <v>75</v>
      </c>
      <c r="E63" s="19">
        <v>2210.4499999999998</v>
      </c>
      <c r="F63" s="19">
        <v>420</v>
      </c>
      <c r="G63" s="19">
        <v>398</v>
      </c>
      <c r="H63" s="20">
        <f>ROUND(E63/F63,2)</f>
        <v>5.26</v>
      </c>
    </row>
    <row r="64" spans="1:8" ht="13" x14ac:dyDescent="0.3">
      <c r="A64" s="19" t="s">
        <v>120</v>
      </c>
      <c r="B64" s="19" t="s">
        <v>121</v>
      </c>
      <c r="C64" s="19" t="s">
        <v>122</v>
      </c>
      <c r="D64" s="19">
        <v>50</v>
      </c>
      <c r="E64" s="19">
        <v>232356.84</v>
      </c>
      <c r="F64" s="19">
        <v>11625</v>
      </c>
      <c r="G64" s="25">
        <v>7055</v>
      </c>
      <c r="H64" s="20">
        <f>ROUND(E64/F64,2)</f>
        <v>19.989999999999998</v>
      </c>
    </row>
    <row r="65" spans="1:8" ht="13" x14ac:dyDescent="0.3">
      <c r="A65" s="19" t="s">
        <v>120</v>
      </c>
      <c r="B65" s="19" t="s">
        <v>121</v>
      </c>
      <c r="C65" s="19" t="s">
        <v>122</v>
      </c>
      <c r="D65" s="19">
        <v>75</v>
      </c>
      <c r="E65" s="19">
        <v>6762.81</v>
      </c>
      <c r="F65" s="19">
        <v>575</v>
      </c>
      <c r="G65" s="26"/>
      <c r="H65" s="20">
        <f>ROUND(E65/F65,2)</f>
        <v>11.76</v>
      </c>
    </row>
    <row r="66" spans="1:8" ht="13" x14ac:dyDescent="0.3">
      <c r="A66" s="19" t="s">
        <v>120</v>
      </c>
      <c r="B66" s="19" t="s">
        <v>121</v>
      </c>
      <c r="C66" s="19" t="s">
        <v>122</v>
      </c>
      <c r="D66" s="19">
        <v>100</v>
      </c>
      <c r="E66" s="19">
        <v>1556.48</v>
      </c>
      <c r="F66" s="19">
        <v>37</v>
      </c>
      <c r="G66" s="27"/>
      <c r="H66" s="20">
        <f>ROUND(E66/F66,2)</f>
        <v>42.07</v>
      </c>
    </row>
    <row r="67" spans="1:8" ht="13" x14ac:dyDescent="0.3">
      <c r="A67" s="19" t="s">
        <v>123</v>
      </c>
      <c r="B67" s="19" t="s">
        <v>124</v>
      </c>
      <c r="C67" s="19" t="s">
        <v>125</v>
      </c>
      <c r="D67" s="19">
        <v>75</v>
      </c>
      <c r="E67" s="19">
        <v>706.6</v>
      </c>
      <c r="F67" s="19">
        <v>77</v>
      </c>
      <c r="G67" s="25">
        <v>55</v>
      </c>
      <c r="H67" s="20">
        <f>ROUND(E67/F67,2)</f>
        <v>9.18</v>
      </c>
    </row>
    <row r="68" spans="1:8" ht="13" x14ac:dyDescent="0.3">
      <c r="A68" s="19" t="s">
        <v>123</v>
      </c>
      <c r="B68" s="19" t="s">
        <v>124</v>
      </c>
      <c r="C68" s="19" t="s">
        <v>125</v>
      </c>
      <c r="D68" s="19">
        <v>100</v>
      </c>
      <c r="E68" s="19">
        <v>27.32</v>
      </c>
      <c r="F68" s="19">
        <v>2</v>
      </c>
      <c r="G68" s="27"/>
      <c r="H68" s="20">
        <f>ROUND(E68/F68,2)</f>
        <v>13.66</v>
      </c>
    </row>
    <row r="69" spans="1:8" ht="13" x14ac:dyDescent="0.3">
      <c r="A69" s="19" t="s">
        <v>126</v>
      </c>
      <c r="B69" s="19" t="s">
        <v>127</v>
      </c>
      <c r="C69" s="19" t="s">
        <v>128</v>
      </c>
      <c r="D69" s="19">
        <v>100</v>
      </c>
      <c r="E69" s="19">
        <v>137471.72</v>
      </c>
      <c r="F69" s="19">
        <v>348</v>
      </c>
      <c r="G69" s="19">
        <v>234</v>
      </c>
      <c r="H69" s="20">
        <f>ROUND(E69/F69,2)</f>
        <v>395.03</v>
      </c>
    </row>
    <row r="70" spans="1:8" ht="13" x14ac:dyDescent="0.3">
      <c r="A70" s="19" t="s">
        <v>129</v>
      </c>
      <c r="B70" s="19" t="s">
        <v>130</v>
      </c>
      <c r="C70" s="19" t="s">
        <v>128</v>
      </c>
      <c r="D70" s="19">
        <v>100</v>
      </c>
      <c r="E70" s="19">
        <v>137471.72</v>
      </c>
      <c r="F70" s="19">
        <v>348</v>
      </c>
      <c r="G70" s="19">
        <v>234</v>
      </c>
      <c r="H70" s="20">
        <f>ROUND(E70/F70,2)</f>
        <v>395.03</v>
      </c>
    </row>
    <row r="71" spans="1:8" ht="65" x14ac:dyDescent="0.3">
      <c r="A71" s="14" t="s">
        <v>131</v>
      </c>
      <c r="B71" s="15" t="s">
        <v>132</v>
      </c>
      <c r="C71" s="15" t="s">
        <v>133</v>
      </c>
      <c r="D71" s="22" t="s">
        <v>134</v>
      </c>
      <c r="E71" s="23">
        <f>SUM(E72+E73)</f>
        <v>14187153.33</v>
      </c>
      <c r="F71" s="24">
        <f>SUM(F72+F73)</f>
        <v>20439</v>
      </c>
      <c r="G71" s="24">
        <v>11119</v>
      </c>
      <c r="H71" s="17">
        <f>ROUND(E71/F71,2)</f>
        <v>694.12</v>
      </c>
    </row>
    <row r="72" spans="1:8" ht="13.5" customHeight="1" x14ac:dyDescent="0.3">
      <c r="A72" s="19" t="s">
        <v>131</v>
      </c>
      <c r="B72" s="19" t="s">
        <v>132</v>
      </c>
      <c r="C72" s="19" t="s">
        <v>133</v>
      </c>
      <c r="D72" s="19">
        <v>50</v>
      </c>
      <c r="E72" s="19">
        <v>33604.75</v>
      </c>
      <c r="F72" s="19">
        <v>1967</v>
      </c>
      <c r="G72" s="25">
        <v>11119</v>
      </c>
      <c r="H72" s="20">
        <f>ROUND(E72/F72,2)</f>
        <v>17.079999999999998</v>
      </c>
    </row>
    <row r="73" spans="1:8" ht="13" x14ac:dyDescent="0.3">
      <c r="A73" s="19" t="s">
        <v>131</v>
      </c>
      <c r="B73" s="19" t="s">
        <v>132</v>
      </c>
      <c r="C73" s="19" t="s">
        <v>133</v>
      </c>
      <c r="D73" s="19">
        <v>100</v>
      </c>
      <c r="E73" s="19">
        <v>14153548.58</v>
      </c>
      <c r="F73" s="19">
        <v>18472</v>
      </c>
      <c r="G73" s="27"/>
      <c r="H73" s="20">
        <f>ROUND(E73/F73,2)</f>
        <v>766.22</v>
      </c>
    </row>
    <row r="74" spans="1:8" ht="13" x14ac:dyDescent="0.3">
      <c r="A74" s="19" t="s">
        <v>135</v>
      </c>
      <c r="B74" s="19" t="s">
        <v>136</v>
      </c>
      <c r="C74" s="19" t="s">
        <v>137</v>
      </c>
      <c r="D74" s="19">
        <v>50</v>
      </c>
      <c r="E74" s="19">
        <v>169.41</v>
      </c>
      <c r="F74" s="19">
        <v>13</v>
      </c>
      <c r="G74" s="25">
        <v>188</v>
      </c>
      <c r="H74" s="20">
        <f>ROUND(E74/F74,2)</f>
        <v>13.03</v>
      </c>
    </row>
    <row r="75" spans="1:8" ht="13" x14ac:dyDescent="0.3">
      <c r="A75" s="19" t="s">
        <v>135</v>
      </c>
      <c r="B75" s="19" t="s">
        <v>136</v>
      </c>
      <c r="C75" s="19" t="s">
        <v>137</v>
      </c>
      <c r="D75" s="19">
        <v>100</v>
      </c>
      <c r="E75" s="19">
        <v>189209.04</v>
      </c>
      <c r="F75" s="19">
        <v>518</v>
      </c>
      <c r="G75" s="27"/>
      <c r="H75" s="20">
        <f>ROUND(E75/F75,2)</f>
        <v>365.27</v>
      </c>
    </row>
    <row r="76" spans="1:8" ht="13" x14ac:dyDescent="0.3">
      <c r="A76" s="19" t="s">
        <v>138</v>
      </c>
      <c r="B76" s="19" t="s">
        <v>139</v>
      </c>
      <c r="C76" s="19" t="s">
        <v>140</v>
      </c>
      <c r="D76" s="19">
        <v>100</v>
      </c>
      <c r="E76" s="19">
        <v>150.35</v>
      </c>
      <c r="F76" s="19">
        <v>10</v>
      </c>
      <c r="G76" s="19">
        <v>6</v>
      </c>
      <c r="H76" s="20">
        <f>ROUND(E76/F76,2)</f>
        <v>15.04</v>
      </c>
    </row>
    <row r="77" spans="1:8" ht="13" x14ac:dyDescent="0.3">
      <c r="A77" s="19" t="s">
        <v>141</v>
      </c>
      <c r="B77" s="19" t="s">
        <v>142</v>
      </c>
      <c r="C77" s="19" t="s">
        <v>143</v>
      </c>
      <c r="D77" s="19">
        <v>50</v>
      </c>
      <c r="E77" s="19">
        <v>73.16</v>
      </c>
      <c r="F77" s="19">
        <v>6</v>
      </c>
      <c r="G77" s="25">
        <v>18</v>
      </c>
      <c r="H77" s="20">
        <f>ROUND(E77/F77,2)</f>
        <v>12.19</v>
      </c>
    </row>
    <row r="78" spans="1:8" ht="13" x14ac:dyDescent="0.3">
      <c r="A78" s="19" t="s">
        <v>141</v>
      </c>
      <c r="B78" s="19" t="s">
        <v>142</v>
      </c>
      <c r="C78" s="19" t="s">
        <v>143</v>
      </c>
      <c r="D78" s="19">
        <v>100</v>
      </c>
      <c r="E78" s="19">
        <v>957.09</v>
      </c>
      <c r="F78" s="19">
        <v>41</v>
      </c>
      <c r="G78" s="27"/>
      <c r="H78" s="20">
        <f>ROUND(E78/F78,2)</f>
        <v>23.34</v>
      </c>
    </row>
    <row r="79" spans="1:8" ht="13" x14ac:dyDescent="0.3">
      <c r="A79" s="19" t="s">
        <v>144</v>
      </c>
      <c r="B79" s="19" t="s">
        <v>145</v>
      </c>
      <c r="C79" s="19" t="s">
        <v>146</v>
      </c>
      <c r="D79" s="19">
        <v>50</v>
      </c>
      <c r="E79" s="19">
        <v>32.130000000000003</v>
      </c>
      <c r="F79" s="19">
        <v>2</v>
      </c>
      <c r="G79" s="25">
        <v>33</v>
      </c>
      <c r="H79" s="20">
        <f>ROUND(E79/F79,2)</f>
        <v>16.07</v>
      </c>
    </row>
    <row r="80" spans="1:8" ht="13" x14ac:dyDescent="0.3">
      <c r="A80" s="19" t="s">
        <v>144</v>
      </c>
      <c r="B80" s="19" t="s">
        <v>145</v>
      </c>
      <c r="C80" s="19" t="s">
        <v>146</v>
      </c>
      <c r="D80" s="19">
        <v>100</v>
      </c>
      <c r="E80" s="19">
        <v>20621.88</v>
      </c>
      <c r="F80" s="19">
        <v>87</v>
      </c>
      <c r="G80" s="27"/>
      <c r="H80" s="20">
        <f>ROUND(E80/F80,2)</f>
        <v>237.03</v>
      </c>
    </row>
    <row r="81" spans="1:8" ht="13" x14ac:dyDescent="0.3">
      <c r="A81" s="19" t="s">
        <v>147</v>
      </c>
      <c r="B81" s="19" t="s">
        <v>148</v>
      </c>
      <c r="C81" s="19" t="s">
        <v>149</v>
      </c>
      <c r="D81" s="19">
        <v>100</v>
      </c>
      <c r="E81" s="19">
        <v>15.48</v>
      </c>
      <c r="F81" s="19">
        <v>1</v>
      </c>
      <c r="G81" s="19">
        <v>1</v>
      </c>
      <c r="H81" s="20">
        <f>ROUND(E81/F81,2)</f>
        <v>15.48</v>
      </c>
    </row>
    <row r="82" spans="1:8" ht="13" x14ac:dyDescent="0.3">
      <c r="A82" s="19" t="s">
        <v>150</v>
      </c>
      <c r="B82" s="19" t="s">
        <v>151</v>
      </c>
      <c r="C82" s="19" t="s">
        <v>152</v>
      </c>
      <c r="D82" s="19">
        <v>50</v>
      </c>
      <c r="E82" s="19">
        <v>14.1</v>
      </c>
      <c r="F82" s="19">
        <v>2</v>
      </c>
      <c r="G82" s="25">
        <v>21</v>
      </c>
      <c r="H82" s="20">
        <f>ROUND(E82/F82,2)</f>
        <v>7.05</v>
      </c>
    </row>
    <row r="83" spans="1:8" ht="13" x14ac:dyDescent="0.3">
      <c r="A83" s="19" t="s">
        <v>150</v>
      </c>
      <c r="B83" s="19" t="s">
        <v>151</v>
      </c>
      <c r="C83" s="19" t="s">
        <v>152</v>
      </c>
      <c r="D83" s="19">
        <v>100</v>
      </c>
      <c r="E83" s="19">
        <v>45543.68</v>
      </c>
      <c r="F83" s="19">
        <v>56</v>
      </c>
      <c r="G83" s="27"/>
      <c r="H83" s="20">
        <f>ROUND(E83/F83,2)</f>
        <v>813.28</v>
      </c>
    </row>
    <row r="84" spans="1:8" ht="13" x14ac:dyDescent="0.3">
      <c r="A84" s="19" t="s">
        <v>153</v>
      </c>
      <c r="B84" s="19" t="s">
        <v>154</v>
      </c>
      <c r="C84" s="19" t="s">
        <v>155</v>
      </c>
      <c r="D84" s="19">
        <v>50</v>
      </c>
      <c r="E84" s="19">
        <v>27.12</v>
      </c>
      <c r="F84" s="19">
        <v>1</v>
      </c>
      <c r="G84" s="25">
        <v>13</v>
      </c>
      <c r="H84" s="20">
        <f>ROUND(E84/F84,2)</f>
        <v>27.12</v>
      </c>
    </row>
    <row r="85" spans="1:8" ht="13" x14ac:dyDescent="0.3">
      <c r="A85" s="19" t="s">
        <v>153</v>
      </c>
      <c r="B85" s="19" t="s">
        <v>154</v>
      </c>
      <c r="C85" s="19" t="s">
        <v>155</v>
      </c>
      <c r="D85" s="19">
        <v>100</v>
      </c>
      <c r="E85" s="19">
        <v>1635.04</v>
      </c>
      <c r="F85" s="19">
        <v>49</v>
      </c>
      <c r="G85" s="27"/>
      <c r="H85" s="20">
        <f>ROUND(E85/F85,2)</f>
        <v>33.369999999999997</v>
      </c>
    </row>
    <row r="86" spans="1:8" ht="13" x14ac:dyDescent="0.3">
      <c r="A86" s="19" t="s">
        <v>156</v>
      </c>
      <c r="B86" s="19" t="s">
        <v>157</v>
      </c>
      <c r="C86" s="19" t="s">
        <v>158</v>
      </c>
      <c r="D86" s="19">
        <v>100</v>
      </c>
      <c r="E86" s="19">
        <v>12680.84</v>
      </c>
      <c r="F86" s="19">
        <v>29</v>
      </c>
      <c r="G86" s="19">
        <v>13</v>
      </c>
      <c r="H86" s="20">
        <f>ROUND(E86/F86,2)</f>
        <v>437.27</v>
      </c>
    </row>
    <row r="87" spans="1:8" ht="13" x14ac:dyDescent="0.3">
      <c r="A87" s="19" t="s">
        <v>159</v>
      </c>
      <c r="B87" s="19" t="s">
        <v>160</v>
      </c>
      <c r="C87" s="19" t="s">
        <v>161</v>
      </c>
      <c r="D87" s="19">
        <v>50</v>
      </c>
      <c r="E87" s="19">
        <v>6.22</v>
      </c>
      <c r="F87" s="19">
        <v>1</v>
      </c>
      <c r="G87" s="25">
        <v>5</v>
      </c>
      <c r="H87" s="20">
        <f>ROUND(E87/F87,2)</f>
        <v>6.22</v>
      </c>
    </row>
    <row r="88" spans="1:8" ht="13" x14ac:dyDescent="0.3">
      <c r="A88" s="19" t="s">
        <v>159</v>
      </c>
      <c r="B88" s="19" t="s">
        <v>160</v>
      </c>
      <c r="C88" s="19" t="s">
        <v>161</v>
      </c>
      <c r="D88" s="19">
        <v>100</v>
      </c>
      <c r="E88" s="19">
        <v>870.35</v>
      </c>
      <c r="F88" s="19">
        <v>6</v>
      </c>
      <c r="G88" s="27"/>
      <c r="H88" s="20">
        <f>ROUND(E88/F88,2)</f>
        <v>145.06</v>
      </c>
    </row>
    <row r="89" spans="1:8" ht="13" x14ac:dyDescent="0.3">
      <c r="A89" s="19" t="s">
        <v>162</v>
      </c>
      <c r="B89" s="19" t="s">
        <v>163</v>
      </c>
      <c r="C89" s="19" t="s">
        <v>164</v>
      </c>
      <c r="D89" s="19">
        <v>100</v>
      </c>
      <c r="E89" s="19">
        <v>260.43</v>
      </c>
      <c r="F89" s="19">
        <v>18</v>
      </c>
      <c r="G89" s="19">
        <v>4</v>
      </c>
      <c r="H89" s="20">
        <f>ROUND(E89/F89,2)</f>
        <v>14.47</v>
      </c>
    </row>
    <row r="90" spans="1:8" ht="13" x14ac:dyDescent="0.3">
      <c r="A90" s="19" t="s">
        <v>165</v>
      </c>
      <c r="B90" s="19" t="s">
        <v>166</v>
      </c>
      <c r="C90" s="19" t="s">
        <v>167</v>
      </c>
      <c r="D90" s="19">
        <v>100</v>
      </c>
      <c r="E90" s="19">
        <v>19283.34</v>
      </c>
      <c r="F90" s="19">
        <v>85</v>
      </c>
      <c r="G90" s="19">
        <v>34</v>
      </c>
      <c r="H90" s="20">
        <f>ROUND(E90/F90,2)</f>
        <v>226.86</v>
      </c>
    </row>
    <row r="91" spans="1:8" ht="13" x14ac:dyDescent="0.3">
      <c r="A91" s="19" t="s">
        <v>168</v>
      </c>
      <c r="B91" s="19" t="s">
        <v>169</v>
      </c>
      <c r="C91" s="19" t="s">
        <v>170</v>
      </c>
      <c r="D91" s="19">
        <v>100</v>
      </c>
      <c r="E91" s="19">
        <v>36735.19</v>
      </c>
      <c r="F91" s="19">
        <v>36</v>
      </c>
      <c r="G91" s="19">
        <v>11</v>
      </c>
      <c r="H91" s="20">
        <f>ROUND(E91/F91,2)</f>
        <v>1020.42</v>
      </c>
    </row>
    <row r="92" spans="1:8" ht="13" x14ac:dyDescent="0.3">
      <c r="A92" s="19" t="s">
        <v>171</v>
      </c>
      <c r="B92" s="19" t="s">
        <v>172</v>
      </c>
      <c r="C92" s="19" t="s">
        <v>173</v>
      </c>
      <c r="D92" s="19">
        <v>100</v>
      </c>
      <c r="E92" s="19">
        <v>356.11</v>
      </c>
      <c r="F92" s="19">
        <v>18</v>
      </c>
      <c r="G92" s="19">
        <v>5</v>
      </c>
      <c r="H92" s="20">
        <f>ROUND(E92/F92,2)</f>
        <v>19.78</v>
      </c>
    </row>
    <row r="93" spans="1:8" ht="13" x14ac:dyDescent="0.3">
      <c r="A93" s="19" t="s">
        <v>174</v>
      </c>
      <c r="B93" s="19" t="s">
        <v>175</v>
      </c>
      <c r="C93" s="19" t="s">
        <v>176</v>
      </c>
      <c r="D93" s="19">
        <v>50</v>
      </c>
      <c r="E93" s="19">
        <v>16.68</v>
      </c>
      <c r="F93" s="19">
        <v>1</v>
      </c>
      <c r="G93" s="25">
        <v>35</v>
      </c>
      <c r="H93" s="20">
        <f>ROUND(E93/F93,2)</f>
        <v>16.68</v>
      </c>
    </row>
    <row r="94" spans="1:8" ht="13" x14ac:dyDescent="0.3">
      <c r="A94" s="19" t="s">
        <v>174</v>
      </c>
      <c r="B94" s="19" t="s">
        <v>175</v>
      </c>
      <c r="C94" s="19" t="s">
        <v>176</v>
      </c>
      <c r="D94" s="19">
        <v>100</v>
      </c>
      <c r="E94" s="19">
        <v>50099.26</v>
      </c>
      <c r="F94" s="19">
        <v>82</v>
      </c>
      <c r="G94" s="27"/>
      <c r="H94" s="20">
        <f>ROUND(E94/F94,2)</f>
        <v>610.97</v>
      </c>
    </row>
    <row r="95" spans="1:8" ht="13" x14ac:dyDescent="0.3">
      <c r="A95" s="19" t="s">
        <v>177</v>
      </c>
      <c r="B95" s="19" t="s">
        <v>178</v>
      </c>
      <c r="C95" s="19" t="s">
        <v>179</v>
      </c>
      <c r="D95" s="19">
        <v>50</v>
      </c>
      <c r="E95" s="19">
        <v>4815.26</v>
      </c>
      <c r="F95" s="19">
        <v>317</v>
      </c>
      <c r="G95" s="25">
        <v>1331</v>
      </c>
      <c r="H95" s="20">
        <f>ROUND(E95/F95,2)</f>
        <v>15.19</v>
      </c>
    </row>
    <row r="96" spans="1:8" ht="13" x14ac:dyDescent="0.3">
      <c r="A96" s="19" t="s">
        <v>177</v>
      </c>
      <c r="B96" s="19" t="s">
        <v>178</v>
      </c>
      <c r="C96" s="19" t="s">
        <v>179</v>
      </c>
      <c r="D96" s="19">
        <v>100</v>
      </c>
      <c r="E96" s="19">
        <v>929878.41</v>
      </c>
      <c r="F96" s="19">
        <v>2567</v>
      </c>
      <c r="G96" s="27"/>
      <c r="H96" s="20">
        <f>ROUND(E96/F96,2)</f>
        <v>362.24</v>
      </c>
    </row>
    <row r="97" spans="1:8" ht="13" x14ac:dyDescent="0.3">
      <c r="A97" s="19" t="s">
        <v>180</v>
      </c>
      <c r="B97" s="19" t="s">
        <v>181</v>
      </c>
      <c r="C97" s="19" t="s">
        <v>182</v>
      </c>
      <c r="D97" s="19">
        <v>50</v>
      </c>
      <c r="E97" s="19">
        <v>54.01</v>
      </c>
      <c r="F97" s="19">
        <v>6</v>
      </c>
      <c r="G97" s="25">
        <v>43</v>
      </c>
      <c r="H97" s="20">
        <f>ROUND(E97/F97,2)</f>
        <v>9</v>
      </c>
    </row>
    <row r="98" spans="1:8" ht="13" x14ac:dyDescent="0.3">
      <c r="A98" s="19" t="s">
        <v>180</v>
      </c>
      <c r="B98" s="19" t="s">
        <v>181</v>
      </c>
      <c r="C98" s="19" t="s">
        <v>182</v>
      </c>
      <c r="D98" s="19">
        <v>100</v>
      </c>
      <c r="E98" s="19">
        <v>3998.86</v>
      </c>
      <c r="F98" s="19">
        <v>115</v>
      </c>
      <c r="G98" s="27"/>
      <c r="H98" s="20">
        <f>ROUND(E98/F98,2)</f>
        <v>34.770000000000003</v>
      </c>
    </row>
    <row r="99" spans="1:8" ht="13" x14ac:dyDescent="0.3">
      <c r="A99" s="19" t="s">
        <v>183</v>
      </c>
      <c r="B99" s="19" t="s">
        <v>184</v>
      </c>
      <c r="C99" s="19" t="s">
        <v>185</v>
      </c>
      <c r="D99" s="19">
        <v>50</v>
      </c>
      <c r="E99" s="19">
        <v>602.04999999999995</v>
      </c>
      <c r="F99" s="19">
        <v>48</v>
      </c>
      <c r="G99" s="25">
        <v>198</v>
      </c>
      <c r="H99" s="20">
        <f>ROUND(E99/F99,2)</f>
        <v>12.54</v>
      </c>
    </row>
    <row r="100" spans="1:8" ht="13" x14ac:dyDescent="0.3">
      <c r="A100" s="19" t="s">
        <v>183</v>
      </c>
      <c r="B100" s="19" t="s">
        <v>184</v>
      </c>
      <c r="C100" s="19" t="s">
        <v>185</v>
      </c>
      <c r="D100" s="19">
        <v>100</v>
      </c>
      <c r="E100" s="19">
        <v>43566.29</v>
      </c>
      <c r="F100" s="19">
        <v>396</v>
      </c>
      <c r="G100" s="27"/>
      <c r="H100" s="20">
        <f>ROUND(E100/F100,2)</f>
        <v>110.02</v>
      </c>
    </row>
    <row r="101" spans="1:8" ht="13" x14ac:dyDescent="0.3">
      <c r="A101" s="19" t="s">
        <v>186</v>
      </c>
      <c r="B101" s="19" t="s">
        <v>187</v>
      </c>
      <c r="C101" s="19" t="s">
        <v>188</v>
      </c>
      <c r="D101" s="19">
        <v>50</v>
      </c>
      <c r="E101" s="19">
        <v>17.04</v>
      </c>
      <c r="F101" s="19">
        <v>2</v>
      </c>
      <c r="G101" s="25">
        <v>43</v>
      </c>
      <c r="H101" s="20">
        <f>ROUND(E101/F101,2)</f>
        <v>8.52</v>
      </c>
    </row>
    <row r="102" spans="1:8" ht="13" x14ac:dyDescent="0.3">
      <c r="A102" s="19" t="s">
        <v>186</v>
      </c>
      <c r="B102" s="19" t="s">
        <v>187</v>
      </c>
      <c r="C102" s="19" t="s">
        <v>188</v>
      </c>
      <c r="D102" s="19">
        <v>100</v>
      </c>
      <c r="E102" s="19">
        <v>63778.67</v>
      </c>
      <c r="F102" s="19">
        <v>58</v>
      </c>
      <c r="G102" s="27"/>
      <c r="H102" s="20">
        <f>ROUND(E102/F102,2)</f>
        <v>1099.6300000000001</v>
      </c>
    </row>
    <row r="103" spans="1:8" ht="13" x14ac:dyDescent="0.3">
      <c r="A103" s="19" t="s">
        <v>189</v>
      </c>
      <c r="B103" s="19" t="s">
        <v>190</v>
      </c>
      <c r="C103" s="19" t="s">
        <v>191</v>
      </c>
      <c r="D103" s="19">
        <v>50</v>
      </c>
      <c r="E103" s="19">
        <v>1463.71</v>
      </c>
      <c r="F103" s="19">
        <v>87</v>
      </c>
      <c r="G103" s="25">
        <v>387</v>
      </c>
      <c r="H103" s="20">
        <f>ROUND(E103/F103,2)</f>
        <v>16.82</v>
      </c>
    </row>
    <row r="104" spans="1:8" ht="13" x14ac:dyDescent="0.3">
      <c r="A104" s="19" t="s">
        <v>189</v>
      </c>
      <c r="B104" s="19" t="s">
        <v>190</v>
      </c>
      <c r="C104" s="19" t="s">
        <v>191</v>
      </c>
      <c r="D104" s="19">
        <v>100</v>
      </c>
      <c r="E104" s="19">
        <v>282801.61</v>
      </c>
      <c r="F104" s="19">
        <v>668</v>
      </c>
      <c r="G104" s="27"/>
      <c r="H104" s="20">
        <f>ROUND(E104/F104,2)</f>
        <v>423.36</v>
      </c>
    </row>
    <row r="105" spans="1:8" ht="13" x14ac:dyDescent="0.3">
      <c r="A105" s="19" t="s">
        <v>192</v>
      </c>
      <c r="B105" s="19" t="s">
        <v>193</v>
      </c>
      <c r="C105" s="19" t="s">
        <v>194</v>
      </c>
      <c r="D105" s="19">
        <v>50</v>
      </c>
      <c r="E105" s="19">
        <v>188.54</v>
      </c>
      <c r="F105" s="19">
        <v>16</v>
      </c>
      <c r="G105" s="25">
        <v>101</v>
      </c>
      <c r="H105" s="20">
        <f>ROUND(E105/F105,2)</f>
        <v>11.78</v>
      </c>
    </row>
    <row r="106" spans="1:8" ht="13" x14ac:dyDescent="0.3">
      <c r="A106" s="19" t="s">
        <v>192</v>
      </c>
      <c r="B106" s="19" t="s">
        <v>193</v>
      </c>
      <c r="C106" s="19" t="s">
        <v>194</v>
      </c>
      <c r="D106" s="19">
        <v>100</v>
      </c>
      <c r="E106" s="19">
        <v>68005.850000000006</v>
      </c>
      <c r="F106" s="19">
        <v>184</v>
      </c>
      <c r="G106" s="27"/>
      <c r="H106" s="20">
        <f>ROUND(E106/F106,2)</f>
        <v>369.6</v>
      </c>
    </row>
    <row r="107" spans="1:8" ht="13" x14ac:dyDescent="0.3">
      <c r="A107" s="19" t="s">
        <v>195</v>
      </c>
      <c r="B107" s="19" t="s">
        <v>196</v>
      </c>
      <c r="C107" s="19" t="s">
        <v>197</v>
      </c>
      <c r="D107" s="19">
        <v>50</v>
      </c>
      <c r="E107" s="19">
        <v>1912.07</v>
      </c>
      <c r="F107" s="19">
        <v>111</v>
      </c>
      <c r="G107" s="25">
        <v>291</v>
      </c>
      <c r="H107" s="20">
        <f>ROUND(E107/F107,2)</f>
        <v>17.23</v>
      </c>
    </row>
    <row r="108" spans="1:8" ht="13" x14ac:dyDescent="0.3">
      <c r="A108" s="19" t="s">
        <v>195</v>
      </c>
      <c r="B108" s="19" t="s">
        <v>196</v>
      </c>
      <c r="C108" s="19" t="s">
        <v>197</v>
      </c>
      <c r="D108" s="19">
        <v>100</v>
      </c>
      <c r="E108" s="19">
        <v>149467.65</v>
      </c>
      <c r="F108" s="19">
        <v>496</v>
      </c>
      <c r="G108" s="27"/>
      <c r="H108" s="20">
        <f>ROUND(E108/F108,2)</f>
        <v>301.35000000000002</v>
      </c>
    </row>
    <row r="109" spans="1:8" ht="13" x14ac:dyDescent="0.3">
      <c r="A109" s="19" t="s">
        <v>198</v>
      </c>
      <c r="B109" s="19" t="s">
        <v>199</v>
      </c>
      <c r="C109" s="19" t="s">
        <v>200</v>
      </c>
      <c r="D109" s="19">
        <v>50</v>
      </c>
      <c r="E109" s="19">
        <v>85.63</v>
      </c>
      <c r="F109" s="19">
        <v>6</v>
      </c>
      <c r="G109" s="25">
        <v>24</v>
      </c>
      <c r="H109" s="20">
        <f>ROUND(E109/F109,2)</f>
        <v>14.27</v>
      </c>
    </row>
    <row r="110" spans="1:8" ht="13" x14ac:dyDescent="0.3">
      <c r="A110" s="19" t="s">
        <v>198</v>
      </c>
      <c r="B110" s="19" t="s">
        <v>199</v>
      </c>
      <c r="C110" s="19" t="s">
        <v>200</v>
      </c>
      <c r="D110" s="19">
        <v>100</v>
      </c>
      <c r="E110" s="19">
        <v>1182.56</v>
      </c>
      <c r="F110" s="19">
        <v>38</v>
      </c>
      <c r="G110" s="27"/>
      <c r="H110" s="20">
        <f>ROUND(E110/F110,2)</f>
        <v>31.12</v>
      </c>
    </row>
    <row r="111" spans="1:8" ht="13" x14ac:dyDescent="0.3">
      <c r="A111" s="19" t="s">
        <v>201</v>
      </c>
      <c r="B111" s="19" t="s">
        <v>202</v>
      </c>
      <c r="C111" s="19" t="s">
        <v>203</v>
      </c>
      <c r="D111" s="19">
        <v>50</v>
      </c>
      <c r="E111" s="19">
        <v>140.74</v>
      </c>
      <c r="F111" s="19">
        <v>12</v>
      </c>
      <c r="G111" s="25">
        <v>111</v>
      </c>
      <c r="H111" s="20">
        <f>ROUND(E111/F111,2)</f>
        <v>11.73</v>
      </c>
    </row>
    <row r="112" spans="1:8" ht="13" x14ac:dyDescent="0.3">
      <c r="A112" s="19" t="s">
        <v>201</v>
      </c>
      <c r="B112" s="19" t="s">
        <v>202</v>
      </c>
      <c r="C112" s="19" t="s">
        <v>203</v>
      </c>
      <c r="D112" s="19">
        <v>100</v>
      </c>
      <c r="E112" s="19">
        <v>220773.74</v>
      </c>
      <c r="F112" s="19">
        <v>196</v>
      </c>
      <c r="G112" s="27"/>
      <c r="H112" s="20">
        <f>ROUND(E112/F112,2)</f>
        <v>1126.4000000000001</v>
      </c>
    </row>
    <row r="113" spans="1:8" ht="13" x14ac:dyDescent="0.3">
      <c r="A113" s="19" t="s">
        <v>204</v>
      </c>
      <c r="B113" s="19" t="s">
        <v>205</v>
      </c>
      <c r="C113" s="19" t="s">
        <v>206</v>
      </c>
      <c r="D113" s="19">
        <v>50</v>
      </c>
      <c r="E113" s="19">
        <v>7.05</v>
      </c>
      <c r="F113" s="19">
        <v>1</v>
      </c>
      <c r="G113" s="25">
        <v>8</v>
      </c>
      <c r="H113" s="20">
        <f>ROUND(E113/F113,2)</f>
        <v>7.05</v>
      </c>
    </row>
    <row r="114" spans="1:8" ht="13" x14ac:dyDescent="0.3">
      <c r="A114" s="19" t="s">
        <v>204</v>
      </c>
      <c r="B114" s="19" t="s">
        <v>205</v>
      </c>
      <c r="C114" s="19" t="s">
        <v>206</v>
      </c>
      <c r="D114" s="19">
        <v>100</v>
      </c>
      <c r="E114" s="19">
        <v>955.12</v>
      </c>
      <c r="F114" s="19">
        <v>9</v>
      </c>
      <c r="G114" s="27"/>
      <c r="H114" s="20">
        <f>ROUND(E114/F114,2)</f>
        <v>106.12</v>
      </c>
    </row>
    <row r="115" spans="1:8" ht="13" x14ac:dyDescent="0.3">
      <c r="A115" s="19" t="s">
        <v>207</v>
      </c>
      <c r="B115" s="19" t="s">
        <v>208</v>
      </c>
      <c r="C115" s="19" t="s">
        <v>209</v>
      </c>
      <c r="D115" s="19">
        <v>50</v>
      </c>
      <c r="E115" s="19">
        <v>18.239999999999998</v>
      </c>
      <c r="F115" s="19">
        <v>2</v>
      </c>
      <c r="G115" s="25">
        <v>12</v>
      </c>
      <c r="H115" s="20">
        <f>ROUND(E115/F115,2)</f>
        <v>9.1199999999999992</v>
      </c>
    </row>
    <row r="116" spans="1:8" ht="13" x14ac:dyDescent="0.3">
      <c r="A116" s="19" t="s">
        <v>207</v>
      </c>
      <c r="B116" s="19" t="s">
        <v>208</v>
      </c>
      <c r="C116" s="19" t="s">
        <v>209</v>
      </c>
      <c r="D116" s="19">
        <v>100</v>
      </c>
      <c r="E116" s="19">
        <v>1211.4100000000001</v>
      </c>
      <c r="F116" s="19">
        <v>23</v>
      </c>
      <c r="G116" s="27"/>
      <c r="H116" s="20">
        <f>ROUND(E116/F116,2)</f>
        <v>52.67</v>
      </c>
    </row>
    <row r="117" spans="1:8" ht="13" x14ac:dyDescent="0.3">
      <c r="A117" s="19" t="s">
        <v>210</v>
      </c>
      <c r="B117" s="19" t="s">
        <v>211</v>
      </c>
      <c r="C117" s="19" t="s">
        <v>212</v>
      </c>
      <c r="D117" s="19">
        <v>50</v>
      </c>
      <c r="E117" s="19">
        <v>326.18</v>
      </c>
      <c r="F117" s="19">
        <v>26</v>
      </c>
      <c r="G117" s="25">
        <v>156</v>
      </c>
      <c r="H117" s="20">
        <f>ROUND(E117/F117,2)</f>
        <v>12.55</v>
      </c>
    </row>
    <row r="118" spans="1:8" ht="13" x14ac:dyDescent="0.3">
      <c r="A118" s="19" t="s">
        <v>210</v>
      </c>
      <c r="B118" s="19" t="s">
        <v>211</v>
      </c>
      <c r="C118" s="19" t="s">
        <v>212</v>
      </c>
      <c r="D118" s="19">
        <v>100</v>
      </c>
      <c r="E118" s="19">
        <v>94087.45</v>
      </c>
      <c r="F118" s="19">
        <v>381</v>
      </c>
      <c r="G118" s="27"/>
      <c r="H118" s="20">
        <f>ROUND(E118/F118,2)</f>
        <v>246.95</v>
      </c>
    </row>
    <row r="119" spans="1:8" ht="13" x14ac:dyDescent="0.3">
      <c r="A119" s="19" t="s">
        <v>213</v>
      </c>
      <c r="B119" s="19" t="s">
        <v>214</v>
      </c>
      <c r="C119" s="19" t="s">
        <v>215</v>
      </c>
      <c r="D119" s="19">
        <v>100</v>
      </c>
      <c r="E119" s="19">
        <v>49.2</v>
      </c>
      <c r="F119" s="19">
        <v>3</v>
      </c>
      <c r="G119" s="19">
        <v>2</v>
      </c>
      <c r="H119" s="20">
        <f>ROUND(E119/F119,2)</f>
        <v>16.399999999999999</v>
      </c>
    </row>
    <row r="120" spans="1:8" ht="13" x14ac:dyDescent="0.3">
      <c r="A120" s="19" t="s">
        <v>216</v>
      </c>
      <c r="B120" s="19" t="s">
        <v>217</v>
      </c>
      <c r="C120" s="19" t="s">
        <v>218</v>
      </c>
      <c r="D120" s="19">
        <v>50</v>
      </c>
      <c r="E120" s="19">
        <v>975.14</v>
      </c>
      <c r="F120" s="19">
        <v>71</v>
      </c>
      <c r="G120" s="25">
        <v>565</v>
      </c>
      <c r="H120" s="20">
        <f>ROUND(E120/F120,2)</f>
        <v>13.73</v>
      </c>
    </row>
    <row r="121" spans="1:8" ht="13" x14ac:dyDescent="0.3">
      <c r="A121" s="19" t="s">
        <v>216</v>
      </c>
      <c r="B121" s="19" t="s">
        <v>217</v>
      </c>
      <c r="C121" s="19" t="s">
        <v>218</v>
      </c>
      <c r="D121" s="19">
        <v>100</v>
      </c>
      <c r="E121" s="19">
        <v>1166967.96</v>
      </c>
      <c r="F121" s="19">
        <v>1263</v>
      </c>
      <c r="G121" s="27"/>
      <c r="H121" s="20">
        <f>ROUND(E121/F121,2)</f>
        <v>923.97</v>
      </c>
    </row>
    <row r="122" spans="1:8" ht="13" x14ac:dyDescent="0.3">
      <c r="A122" s="19" t="s">
        <v>219</v>
      </c>
      <c r="B122" s="19" t="s">
        <v>220</v>
      </c>
      <c r="C122" s="19" t="s">
        <v>221</v>
      </c>
      <c r="D122" s="19">
        <v>100</v>
      </c>
      <c r="E122" s="19">
        <v>83.88</v>
      </c>
      <c r="F122" s="19">
        <v>2</v>
      </c>
      <c r="G122" s="19">
        <v>2</v>
      </c>
      <c r="H122" s="20">
        <f>ROUND(E122/F122,2)</f>
        <v>41.94</v>
      </c>
    </row>
    <row r="123" spans="1:8" ht="13" x14ac:dyDescent="0.3">
      <c r="A123" s="19" t="s">
        <v>222</v>
      </c>
      <c r="B123" s="19" t="s">
        <v>223</v>
      </c>
      <c r="C123" s="19" t="s">
        <v>224</v>
      </c>
      <c r="D123" s="19">
        <v>50</v>
      </c>
      <c r="E123" s="19">
        <v>10.5</v>
      </c>
      <c r="F123" s="19">
        <v>1</v>
      </c>
      <c r="G123" s="25">
        <v>5</v>
      </c>
      <c r="H123" s="20">
        <f>ROUND(E123/F123,2)</f>
        <v>10.5</v>
      </c>
    </row>
    <row r="124" spans="1:8" ht="13" x14ac:dyDescent="0.3">
      <c r="A124" s="19" t="s">
        <v>222</v>
      </c>
      <c r="B124" s="19" t="s">
        <v>223</v>
      </c>
      <c r="C124" s="19" t="s">
        <v>224</v>
      </c>
      <c r="D124" s="19">
        <v>100</v>
      </c>
      <c r="E124" s="19">
        <v>186.69</v>
      </c>
      <c r="F124" s="19">
        <v>5</v>
      </c>
      <c r="G124" s="27"/>
      <c r="H124" s="20">
        <f>ROUND(E124/F124,2)</f>
        <v>37.340000000000003</v>
      </c>
    </row>
    <row r="125" spans="1:8" ht="13" x14ac:dyDescent="0.3">
      <c r="A125" s="19" t="s">
        <v>225</v>
      </c>
      <c r="B125" s="19" t="s">
        <v>226</v>
      </c>
      <c r="C125" s="19" t="s">
        <v>227</v>
      </c>
      <c r="D125" s="19">
        <v>50</v>
      </c>
      <c r="E125" s="19">
        <v>79.31</v>
      </c>
      <c r="F125" s="19">
        <v>5</v>
      </c>
      <c r="G125" s="25">
        <v>53</v>
      </c>
      <c r="H125" s="20">
        <f>ROUND(E125/F125,2)</f>
        <v>15.86</v>
      </c>
    </row>
    <row r="126" spans="1:8" ht="13" x14ac:dyDescent="0.3">
      <c r="A126" s="19" t="s">
        <v>225</v>
      </c>
      <c r="B126" s="19" t="s">
        <v>226</v>
      </c>
      <c r="C126" s="19" t="s">
        <v>227</v>
      </c>
      <c r="D126" s="19">
        <v>100</v>
      </c>
      <c r="E126" s="19">
        <v>51581.71</v>
      </c>
      <c r="F126" s="19">
        <v>107</v>
      </c>
      <c r="G126" s="27"/>
      <c r="H126" s="20">
        <f>ROUND(E126/F126,2)</f>
        <v>482.07</v>
      </c>
    </row>
    <row r="127" spans="1:8" ht="13" x14ac:dyDescent="0.3">
      <c r="A127" s="19" t="s">
        <v>228</v>
      </c>
      <c r="B127" s="19" t="s">
        <v>229</v>
      </c>
      <c r="C127" s="19" t="s">
        <v>230</v>
      </c>
      <c r="D127" s="19">
        <v>100</v>
      </c>
      <c r="E127" s="19">
        <v>56.28</v>
      </c>
      <c r="F127" s="19">
        <v>2</v>
      </c>
      <c r="G127" s="19">
        <v>1</v>
      </c>
      <c r="H127" s="20">
        <f>ROUND(E127/F127,2)</f>
        <v>28.14</v>
      </c>
    </row>
    <row r="128" spans="1:8" ht="13" x14ac:dyDescent="0.3">
      <c r="A128" s="19" t="s">
        <v>231</v>
      </c>
      <c r="B128" s="19" t="s">
        <v>232</v>
      </c>
      <c r="C128" s="19" t="s">
        <v>233</v>
      </c>
      <c r="D128" s="19">
        <v>50</v>
      </c>
      <c r="E128" s="19">
        <v>807.84</v>
      </c>
      <c r="F128" s="19">
        <v>64</v>
      </c>
      <c r="G128" s="25">
        <v>502</v>
      </c>
      <c r="H128" s="20">
        <f>ROUND(E128/F128,2)</f>
        <v>12.62</v>
      </c>
    </row>
    <row r="129" spans="1:8" ht="13" x14ac:dyDescent="0.3">
      <c r="A129" s="19" t="s">
        <v>231</v>
      </c>
      <c r="B129" s="19" t="s">
        <v>232</v>
      </c>
      <c r="C129" s="19" t="s">
        <v>233</v>
      </c>
      <c r="D129" s="19">
        <v>100</v>
      </c>
      <c r="E129" s="19">
        <v>1114915.3500000001</v>
      </c>
      <c r="F129" s="19">
        <v>1142</v>
      </c>
      <c r="G129" s="27"/>
      <c r="H129" s="20">
        <f>ROUND(E129/F129,2)</f>
        <v>976.28</v>
      </c>
    </row>
    <row r="130" spans="1:8" ht="13" x14ac:dyDescent="0.3">
      <c r="A130" s="19" t="s">
        <v>234</v>
      </c>
      <c r="B130" s="19" t="s">
        <v>235</v>
      </c>
      <c r="C130" s="19" t="s">
        <v>236</v>
      </c>
      <c r="D130" s="19">
        <v>100</v>
      </c>
      <c r="E130" s="19">
        <v>13.38</v>
      </c>
      <c r="F130" s="19">
        <v>1</v>
      </c>
      <c r="G130" s="19">
        <v>1</v>
      </c>
      <c r="H130" s="20">
        <f>ROUND(E130/F130,2)</f>
        <v>13.38</v>
      </c>
    </row>
    <row r="131" spans="1:8" ht="13" x14ac:dyDescent="0.3">
      <c r="A131" s="19" t="s">
        <v>237</v>
      </c>
      <c r="B131" s="19" t="s">
        <v>238</v>
      </c>
      <c r="C131" s="19" t="s">
        <v>239</v>
      </c>
      <c r="D131" s="19">
        <v>50</v>
      </c>
      <c r="E131" s="19">
        <v>77.489999999999995</v>
      </c>
      <c r="F131" s="19">
        <v>1</v>
      </c>
      <c r="G131" s="25">
        <v>3</v>
      </c>
      <c r="H131" s="20">
        <f>ROUND(E131/F131,2)</f>
        <v>77.489999999999995</v>
      </c>
    </row>
    <row r="132" spans="1:8" ht="13" x14ac:dyDescent="0.3">
      <c r="A132" s="19" t="s">
        <v>237</v>
      </c>
      <c r="B132" s="19" t="s">
        <v>238</v>
      </c>
      <c r="C132" s="19" t="s">
        <v>239</v>
      </c>
      <c r="D132" s="19">
        <v>100</v>
      </c>
      <c r="E132" s="19">
        <v>93.95</v>
      </c>
      <c r="F132" s="19">
        <v>3</v>
      </c>
      <c r="G132" s="27"/>
      <c r="H132" s="20">
        <f>ROUND(E132/F132,2)</f>
        <v>31.32</v>
      </c>
    </row>
    <row r="133" spans="1:8" ht="13" x14ac:dyDescent="0.3">
      <c r="A133" s="19" t="s">
        <v>240</v>
      </c>
      <c r="B133" s="19" t="s">
        <v>241</v>
      </c>
      <c r="C133" s="19" t="s">
        <v>242</v>
      </c>
      <c r="D133" s="19">
        <v>100</v>
      </c>
      <c r="E133" s="19">
        <v>36.72</v>
      </c>
      <c r="F133" s="19">
        <v>1</v>
      </c>
      <c r="G133" s="19">
        <v>1</v>
      </c>
      <c r="H133" s="20">
        <f>ROUND(E133/F133,2)</f>
        <v>36.72</v>
      </c>
    </row>
    <row r="134" spans="1:8" ht="13" x14ac:dyDescent="0.3">
      <c r="A134" s="19" t="s">
        <v>243</v>
      </c>
      <c r="B134" s="19" t="s">
        <v>244</v>
      </c>
      <c r="C134" s="19" t="s">
        <v>245</v>
      </c>
      <c r="D134" s="19">
        <v>50</v>
      </c>
      <c r="E134" s="19">
        <v>116.52</v>
      </c>
      <c r="F134" s="19">
        <v>7</v>
      </c>
      <c r="G134" s="25">
        <v>18</v>
      </c>
      <c r="H134" s="20">
        <f>ROUND(E134/F134,2)</f>
        <v>16.649999999999999</v>
      </c>
    </row>
    <row r="135" spans="1:8" ht="13" x14ac:dyDescent="0.3">
      <c r="A135" s="19" t="s">
        <v>243</v>
      </c>
      <c r="B135" s="19" t="s">
        <v>244</v>
      </c>
      <c r="C135" s="19" t="s">
        <v>245</v>
      </c>
      <c r="D135" s="19">
        <v>100</v>
      </c>
      <c r="E135" s="19">
        <v>326.85000000000002</v>
      </c>
      <c r="F135" s="19">
        <v>30</v>
      </c>
      <c r="G135" s="27"/>
      <c r="H135" s="20">
        <f>ROUND(E135/F135,2)</f>
        <v>10.9</v>
      </c>
    </row>
    <row r="136" spans="1:8" ht="13" x14ac:dyDescent="0.3">
      <c r="A136" s="19" t="s">
        <v>246</v>
      </c>
      <c r="B136" s="19" t="s">
        <v>247</v>
      </c>
      <c r="C136" s="19" t="s">
        <v>248</v>
      </c>
      <c r="D136" s="19">
        <v>100</v>
      </c>
      <c r="E136" s="19">
        <v>222.13</v>
      </c>
      <c r="F136" s="19">
        <v>17</v>
      </c>
      <c r="G136" s="19">
        <v>8</v>
      </c>
      <c r="H136" s="20">
        <f>ROUND(E136/F136,2)</f>
        <v>13.07</v>
      </c>
    </row>
    <row r="137" spans="1:8" ht="13" x14ac:dyDescent="0.3">
      <c r="A137" s="19" t="s">
        <v>249</v>
      </c>
      <c r="B137" s="19" t="s">
        <v>250</v>
      </c>
      <c r="C137" s="19" t="s">
        <v>251</v>
      </c>
      <c r="D137" s="19">
        <v>50</v>
      </c>
      <c r="E137" s="19">
        <v>116.52</v>
      </c>
      <c r="F137" s="19">
        <v>7</v>
      </c>
      <c r="G137" s="25">
        <v>10</v>
      </c>
      <c r="H137" s="20">
        <f>ROUND(E137/F137,2)</f>
        <v>16.649999999999999</v>
      </c>
    </row>
    <row r="138" spans="1:8" ht="13" x14ac:dyDescent="0.3">
      <c r="A138" s="19" t="s">
        <v>249</v>
      </c>
      <c r="B138" s="19" t="s">
        <v>250</v>
      </c>
      <c r="C138" s="19" t="s">
        <v>251</v>
      </c>
      <c r="D138" s="19">
        <v>100</v>
      </c>
      <c r="E138" s="19">
        <v>104.72</v>
      </c>
      <c r="F138" s="19">
        <v>13</v>
      </c>
      <c r="G138" s="27"/>
      <c r="H138" s="20">
        <f>ROUND(E138/F138,2)</f>
        <v>8.06</v>
      </c>
    </row>
    <row r="139" spans="1:8" ht="13" x14ac:dyDescent="0.3">
      <c r="A139" s="19" t="s">
        <v>252</v>
      </c>
      <c r="B139" s="19" t="s">
        <v>253</v>
      </c>
      <c r="C139" s="19" t="s">
        <v>254</v>
      </c>
      <c r="D139" s="19">
        <v>50</v>
      </c>
      <c r="E139" s="19">
        <v>414.37</v>
      </c>
      <c r="F139" s="19">
        <v>27</v>
      </c>
      <c r="G139" s="25">
        <v>224</v>
      </c>
      <c r="H139" s="20">
        <f>ROUND(E139/F139,2)</f>
        <v>15.35</v>
      </c>
    </row>
    <row r="140" spans="1:8" ht="13" x14ac:dyDescent="0.3">
      <c r="A140" s="19" t="s">
        <v>252</v>
      </c>
      <c r="B140" s="19" t="s">
        <v>253</v>
      </c>
      <c r="C140" s="19" t="s">
        <v>254</v>
      </c>
      <c r="D140" s="19">
        <v>100</v>
      </c>
      <c r="E140" s="19">
        <v>1448589.2</v>
      </c>
      <c r="F140" s="19">
        <v>439</v>
      </c>
      <c r="G140" s="27"/>
      <c r="H140" s="20">
        <f>ROUND(E140/F140,2)</f>
        <v>3299.75</v>
      </c>
    </row>
    <row r="141" spans="1:8" ht="13" x14ac:dyDescent="0.3">
      <c r="A141" s="19" t="s">
        <v>255</v>
      </c>
      <c r="B141" s="19" t="s">
        <v>256</v>
      </c>
      <c r="C141" s="19" t="s">
        <v>257</v>
      </c>
      <c r="D141" s="19">
        <v>50</v>
      </c>
      <c r="E141" s="19">
        <v>120.09</v>
      </c>
      <c r="F141" s="19">
        <v>8</v>
      </c>
      <c r="G141" s="25">
        <v>173</v>
      </c>
      <c r="H141" s="20">
        <f>ROUND(E141/F141,2)</f>
        <v>15.01</v>
      </c>
    </row>
    <row r="142" spans="1:8" ht="13" x14ac:dyDescent="0.3">
      <c r="A142" s="19" t="s">
        <v>255</v>
      </c>
      <c r="B142" s="19" t="s">
        <v>256</v>
      </c>
      <c r="C142" s="19" t="s">
        <v>257</v>
      </c>
      <c r="D142" s="19">
        <v>100</v>
      </c>
      <c r="E142" s="19">
        <v>1383513.99</v>
      </c>
      <c r="F142" s="19">
        <v>358</v>
      </c>
      <c r="G142" s="27"/>
      <c r="H142" s="20">
        <f>ROUND(E142/F142,2)</f>
        <v>3864.56</v>
      </c>
    </row>
    <row r="143" spans="1:8" ht="13" x14ac:dyDescent="0.3">
      <c r="A143" s="19" t="s">
        <v>258</v>
      </c>
      <c r="B143" s="19" t="s">
        <v>259</v>
      </c>
      <c r="C143" s="19" t="s">
        <v>260</v>
      </c>
      <c r="D143" s="19">
        <v>50</v>
      </c>
      <c r="E143" s="19">
        <v>294.27999999999997</v>
      </c>
      <c r="F143" s="19">
        <v>19</v>
      </c>
      <c r="G143" s="25">
        <v>53</v>
      </c>
      <c r="H143" s="20">
        <f>ROUND(E143/F143,2)</f>
        <v>15.49</v>
      </c>
    </row>
    <row r="144" spans="1:8" ht="13" x14ac:dyDescent="0.3">
      <c r="A144" s="19" t="s">
        <v>258</v>
      </c>
      <c r="B144" s="19" t="s">
        <v>259</v>
      </c>
      <c r="C144" s="19" t="s">
        <v>260</v>
      </c>
      <c r="D144" s="19">
        <v>100</v>
      </c>
      <c r="E144" s="19">
        <v>65075.21</v>
      </c>
      <c r="F144" s="19">
        <v>81</v>
      </c>
      <c r="G144" s="27"/>
      <c r="H144" s="20">
        <f>ROUND(E144/F144,2)</f>
        <v>803.4</v>
      </c>
    </row>
    <row r="145" spans="1:8" ht="13" x14ac:dyDescent="0.3">
      <c r="A145" s="19" t="s">
        <v>261</v>
      </c>
      <c r="B145" s="19" t="s">
        <v>262</v>
      </c>
      <c r="C145" s="19" t="s">
        <v>263</v>
      </c>
      <c r="D145" s="19">
        <v>50</v>
      </c>
      <c r="E145" s="19">
        <v>169.83</v>
      </c>
      <c r="F145" s="19">
        <v>9</v>
      </c>
      <c r="G145" s="25">
        <v>63</v>
      </c>
      <c r="H145" s="20">
        <f>ROUND(E145/F145,2)</f>
        <v>18.87</v>
      </c>
    </row>
    <row r="146" spans="1:8" ht="13" x14ac:dyDescent="0.3">
      <c r="A146" s="19" t="s">
        <v>261</v>
      </c>
      <c r="B146" s="19" t="s">
        <v>262</v>
      </c>
      <c r="C146" s="19" t="s">
        <v>263</v>
      </c>
      <c r="D146" s="19">
        <v>100</v>
      </c>
      <c r="E146" s="19">
        <v>29076.54</v>
      </c>
      <c r="F146" s="19">
        <v>169</v>
      </c>
      <c r="G146" s="27"/>
      <c r="H146" s="20">
        <f>ROUND(E146/F146,2)</f>
        <v>172.05</v>
      </c>
    </row>
    <row r="147" spans="1:8" ht="13" x14ac:dyDescent="0.3">
      <c r="A147" s="19" t="s">
        <v>264</v>
      </c>
      <c r="B147" s="19" t="s">
        <v>265</v>
      </c>
      <c r="C147" s="19" t="s">
        <v>266</v>
      </c>
      <c r="D147" s="19">
        <v>100</v>
      </c>
      <c r="E147" s="19">
        <v>26.3</v>
      </c>
      <c r="F147" s="19">
        <v>4</v>
      </c>
      <c r="G147" s="19">
        <v>2</v>
      </c>
      <c r="H147" s="20">
        <f>ROUND(E147/F147,2)</f>
        <v>6.58</v>
      </c>
    </row>
    <row r="148" spans="1:8" ht="13" x14ac:dyDescent="0.3">
      <c r="A148" s="19" t="s">
        <v>267</v>
      </c>
      <c r="B148" s="19" t="s">
        <v>268</v>
      </c>
      <c r="C148" s="19" t="s">
        <v>269</v>
      </c>
      <c r="D148" s="19">
        <v>100</v>
      </c>
      <c r="E148" s="19">
        <v>15.48</v>
      </c>
      <c r="F148" s="19">
        <v>1</v>
      </c>
      <c r="G148" s="19">
        <v>1</v>
      </c>
      <c r="H148" s="20">
        <f>ROUND(E148/F148,2)</f>
        <v>15.48</v>
      </c>
    </row>
    <row r="149" spans="1:8" ht="13" x14ac:dyDescent="0.3">
      <c r="A149" s="19" t="s">
        <v>270</v>
      </c>
      <c r="B149" s="19" t="s">
        <v>271</v>
      </c>
      <c r="C149" s="19" t="s">
        <v>272</v>
      </c>
      <c r="D149" s="19">
        <v>50</v>
      </c>
      <c r="E149" s="19">
        <v>10.84</v>
      </c>
      <c r="F149" s="19">
        <v>1</v>
      </c>
      <c r="G149" s="19">
        <v>1</v>
      </c>
      <c r="H149" s="20">
        <f>ROUND(E149/F149,2)</f>
        <v>10.84</v>
      </c>
    </row>
    <row r="150" spans="1:8" ht="13" x14ac:dyDescent="0.3">
      <c r="A150" s="19" t="s">
        <v>273</v>
      </c>
      <c r="B150" s="19" t="s">
        <v>274</v>
      </c>
      <c r="C150" s="19" t="s">
        <v>275</v>
      </c>
      <c r="D150" s="19">
        <v>50</v>
      </c>
      <c r="E150" s="19">
        <v>73.5</v>
      </c>
      <c r="F150" s="19">
        <v>2</v>
      </c>
      <c r="G150" s="25">
        <v>13</v>
      </c>
      <c r="H150" s="20">
        <f>ROUND(E150/F150,2)</f>
        <v>36.75</v>
      </c>
    </row>
    <row r="151" spans="1:8" ht="13" x14ac:dyDescent="0.3">
      <c r="A151" s="19" t="s">
        <v>273</v>
      </c>
      <c r="B151" s="19" t="s">
        <v>274</v>
      </c>
      <c r="C151" s="19" t="s">
        <v>275</v>
      </c>
      <c r="D151" s="19">
        <v>100</v>
      </c>
      <c r="E151" s="19">
        <v>3964.64</v>
      </c>
      <c r="F151" s="19">
        <v>28</v>
      </c>
      <c r="G151" s="27"/>
      <c r="H151" s="20">
        <f>ROUND(E151/F151,2)</f>
        <v>141.59</v>
      </c>
    </row>
    <row r="152" spans="1:8" ht="13" x14ac:dyDescent="0.3">
      <c r="A152" s="19" t="s">
        <v>276</v>
      </c>
      <c r="B152" s="19" t="s">
        <v>277</v>
      </c>
      <c r="C152" s="19" t="s">
        <v>278</v>
      </c>
      <c r="D152" s="19">
        <v>50</v>
      </c>
      <c r="E152" s="19">
        <v>85.49</v>
      </c>
      <c r="F152" s="19">
        <v>6</v>
      </c>
      <c r="G152" s="25">
        <v>48</v>
      </c>
      <c r="H152" s="20">
        <f>ROUND(E152/F152,2)</f>
        <v>14.25</v>
      </c>
    </row>
    <row r="153" spans="1:8" ht="13" x14ac:dyDescent="0.3">
      <c r="A153" s="19" t="s">
        <v>276</v>
      </c>
      <c r="B153" s="19" t="s">
        <v>277</v>
      </c>
      <c r="C153" s="19" t="s">
        <v>278</v>
      </c>
      <c r="D153" s="19">
        <v>100</v>
      </c>
      <c r="E153" s="19">
        <v>25070.12</v>
      </c>
      <c r="F153" s="19">
        <v>136</v>
      </c>
      <c r="G153" s="27"/>
      <c r="H153" s="20">
        <f>ROUND(E153/F153,2)</f>
        <v>184.34</v>
      </c>
    </row>
    <row r="154" spans="1:8" ht="13" x14ac:dyDescent="0.3">
      <c r="A154" s="19" t="s">
        <v>279</v>
      </c>
      <c r="B154" s="19" t="s">
        <v>280</v>
      </c>
      <c r="C154" s="19" t="s">
        <v>281</v>
      </c>
      <c r="D154" s="19">
        <v>50</v>
      </c>
      <c r="E154" s="19">
        <v>2917.18</v>
      </c>
      <c r="F154" s="19">
        <v>182</v>
      </c>
      <c r="G154" s="25">
        <v>3475</v>
      </c>
      <c r="H154" s="20">
        <f>ROUND(E154/F154,2)</f>
        <v>16.03</v>
      </c>
    </row>
    <row r="155" spans="1:8" ht="13" x14ac:dyDescent="0.3">
      <c r="A155" s="19" t="s">
        <v>279</v>
      </c>
      <c r="B155" s="19" t="s">
        <v>280</v>
      </c>
      <c r="C155" s="19" t="s">
        <v>281</v>
      </c>
      <c r="D155" s="19">
        <v>100</v>
      </c>
      <c r="E155" s="19">
        <v>4101738.45</v>
      </c>
      <c r="F155" s="19">
        <v>5623</v>
      </c>
      <c r="G155" s="27"/>
      <c r="H155" s="20">
        <f>ROUND(E155/F155,2)</f>
        <v>729.46</v>
      </c>
    </row>
    <row r="156" spans="1:8" ht="13" x14ac:dyDescent="0.3">
      <c r="A156" s="19" t="s">
        <v>282</v>
      </c>
      <c r="B156" s="19" t="s">
        <v>280</v>
      </c>
      <c r="C156" s="19" t="s">
        <v>281</v>
      </c>
      <c r="D156" s="19">
        <v>50</v>
      </c>
      <c r="E156" s="19">
        <v>2917.18</v>
      </c>
      <c r="F156" s="19">
        <v>182</v>
      </c>
      <c r="G156" s="25">
        <v>3475</v>
      </c>
      <c r="H156" s="20">
        <f>ROUND(E156/F156,2)</f>
        <v>16.03</v>
      </c>
    </row>
    <row r="157" spans="1:8" ht="13" x14ac:dyDescent="0.3">
      <c r="A157" s="19" t="s">
        <v>282</v>
      </c>
      <c r="B157" s="19" t="s">
        <v>280</v>
      </c>
      <c r="C157" s="19" t="s">
        <v>281</v>
      </c>
      <c r="D157" s="19">
        <v>100</v>
      </c>
      <c r="E157" s="19">
        <v>4101738.45</v>
      </c>
      <c r="F157" s="19">
        <v>5623</v>
      </c>
      <c r="G157" s="27"/>
      <c r="H157" s="20">
        <f>ROUND(E157/F157,2)</f>
        <v>729.46</v>
      </c>
    </row>
    <row r="158" spans="1:8" ht="13" x14ac:dyDescent="0.3">
      <c r="A158" s="19" t="s">
        <v>283</v>
      </c>
      <c r="B158" s="19" t="s">
        <v>284</v>
      </c>
      <c r="C158" s="19" t="s">
        <v>285</v>
      </c>
      <c r="D158" s="19">
        <v>50</v>
      </c>
      <c r="E158" s="19">
        <v>5794.59</v>
      </c>
      <c r="F158" s="19">
        <v>337</v>
      </c>
      <c r="G158" s="25">
        <v>617</v>
      </c>
      <c r="H158" s="20">
        <f>ROUND(E158/F158,2)</f>
        <v>17.190000000000001</v>
      </c>
    </row>
    <row r="159" spans="1:8" ht="13" x14ac:dyDescent="0.3">
      <c r="A159" s="19" t="s">
        <v>283</v>
      </c>
      <c r="B159" s="19" t="s">
        <v>284</v>
      </c>
      <c r="C159" s="19" t="s">
        <v>285</v>
      </c>
      <c r="D159" s="19">
        <v>100</v>
      </c>
      <c r="E159" s="19">
        <v>721312.88</v>
      </c>
      <c r="F159" s="19">
        <v>1023</v>
      </c>
      <c r="G159" s="27"/>
      <c r="H159" s="20">
        <f>ROUND(E159/F159,2)</f>
        <v>705.1</v>
      </c>
    </row>
    <row r="160" spans="1:8" ht="13" x14ac:dyDescent="0.3">
      <c r="A160" s="19" t="s">
        <v>286</v>
      </c>
      <c r="B160" s="19" t="s">
        <v>287</v>
      </c>
      <c r="C160" s="19" t="s">
        <v>288</v>
      </c>
      <c r="D160" s="19">
        <v>50</v>
      </c>
      <c r="E160" s="19">
        <v>71.23</v>
      </c>
      <c r="F160" s="19">
        <v>10</v>
      </c>
      <c r="G160" s="25">
        <v>23</v>
      </c>
      <c r="H160" s="20">
        <f>ROUND(E160/F160,2)</f>
        <v>7.12</v>
      </c>
    </row>
    <row r="161" spans="1:8" ht="13" x14ac:dyDescent="0.3">
      <c r="A161" s="19" t="s">
        <v>286</v>
      </c>
      <c r="B161" s="19" t="s">
        <v>287</v>
      </c>
      <c r="C161" s="19" t="s">
        <v>288</v>
      </c>
      <c r="D161" s="19">
        <v>100</v>
      </c>
      <c r="E161" s="19">
        <v>865.84</v>
      </c>
      <c r="F161" s="19">
        <v>52</v>
      </c>
      <c r="G161" s="27"/>
      <c r="H161" s="20">
        <f>ROUND(E161/F161,2)</f>
        <v>16.649999999999999</v>
      </c>
    </row>
    <row r="162" spans="1:8" ht="13" x14ac:dyDescent="0.3">
      <c r="A162" s="19" t="s">
        <v>289</v>
      </c>
      <c r="B162" s="19" t="s">
        <v>290</v>
      </c>
      <c r="C162" s="19" t="s">
        <v>291</v>
      </c>
      <c r="D162" s="19">
        <v>50</v>
      </c>
      <c r="E162" s="19">
        <v>234.42</v>
      </c>
      <c r="F162" s="19">
        <v>12</v>
      </c>
      <c r="G162" s="25">
        <v>13</v>
      </c>
      <c r="H162" s="20">
        <f>ROUND(E162/F162,2)</f>
        <v>19.54</v>
      </c>
    </row>
    <row r="163" spans="1:8" ht="13" x14ac:dyDescent="0.3">
      <c r="A163" s="19" t="s">
        <v>289</v>
      </c>
      <c r="B163" s="19" t="s">
        <v>290</v>
      </c>
      <c r="C163" s="19" t="s">
        <v>291</v>
      </c>
      <c r="D163" s="19">
        <v>100</v>
      </c>
      <c r="E163" s="19">
        <v>339.14</v>
      </c>
      <c r="F163" s="19">
        <v>15</v>
      </c>
      <c r="G163" s="27"/>
      <c r="H163" s="20">
        <f>ROUND(E163/F163,2)</f>
        <v>22.61</v>
      </c>
    </row>
    <row r="164" spans="1:8" ht="13" x14ac:dyDescent="0.3">
      <c r="A164" s="19" t="s">
        <v>292</v>
      </c>
      <c r="B164" s="19" t="s">
        <v>293</v>
      </c>
      <c r="C164" s="19" t="s">
        <v>294</v>
      </c>
      <c r="D164" s="19">
        <v>50</v>
      </c>
      <c r="E164" s="19">
        <v>2032.4</v>
      </c>
      <c r="F164" s="19">
        <v>115</v>
      </c>
      <c r="G164" s="25">
        <v>138</v>
      </c>
      <c r="H164" s="20">
        <f>ROUND(E164/F164,2)</f>
        <v>17.670000000000002</v>
      </c>
    </row>
    <row r="165" spans="1:8" ht="13" x14ac:dyDescent="0.3">
      <c r="A165" s="19" t="s">
        <v>292</v>
      </c>
      <c r="B165" s="19" t="s">
        <v>293</v>
      </c>
      <c r="C165" s="19" t="s">
        <v>294</v>
      </c>
      <c r="D165" s="19">
        <v>100</v>
      </c>
      <c r="E165" s="19">
        <v>147390.39000000001</v>
      </c>
      <c r="F165" s="19">
        <v>298</v>
      </c>
      <c r="G165" s="27"/>
      <c r="H165" s="20">
        <f>ROUND(E165/F165,2)</f>
        <v>494.6</v>
      </c>
    </row>
    <row r="166" spans="1:8" ht="13" x14ac:dyDescent="0.3">
      <c r="A166" s="19" t="s">
        <v>295</v>
      </c>
      <c r="B166" s="19" t="s">
        <v>296</v>
      </c>
      <c r="C166" s="19" t="s">
        <v>297</v>
      </c>
      <c r="D166" s="19">
        <v>50</v>
      </c>
      <c r="E166" s="19">
        <v>2349.34</v>
      </c>
      <c r="F166" s="19">
        <v>116</v>
      </c>
      <c r="G166" s="25">
        <v>178</v>
      </c>
      <c r="H166" s="20">
        <f>ROUND(E166/F166,2)</f>
        <v>20.25</v>
      </c>
    </row>
    <row r="167" spans="1:8" ht="13" x14ac:dyDescent="0.3">
      <c r="A167" s="19" t="s">
        <v>295</v>
      </c>
      <c r="B167" s="19" t="s">
        <v>296</v>
      </c>
      <c r="C167" s="19" t="s">
        <v>297</v>
      </c>
      <c r="D167" s="19">
        <v>100</v>
      </c>
      <c r="E167" s="19">
        <v>9115.7000000000007</v>
      </c>
      <c r="F167" s="19">
        <v>231</v>
      </c>
      <c r="G167" s="27"/>
      <c r="H167" s="20">
        <f>ROUND(E167/F167,2)</f>
        <v>39.46</v>
      </c>
    </row>
    <row r="168" spans="1:8" ht="13" x14ac:dyDescent="0.3">
      <c r="A168" s="19" t="s">
        <v>298</v>
      </c>
      <c r="B168" s="19" t="s">
        <v>299</v>
      </c>
      <c r="C168" s="19" t="s">
        <v>300</v>
      </c>
      <c r="D168" s="19">
        <v>50</v>
      </c>
      <c r="E168" s="19">
        <v>110.53</v>
      </c>
      <c r="F168" s="19">
        <v>11</v>
      </c>
      <c r="G168" s="25">
        <v>8</v>
      </c>
      <c r="H168" s="20">
        <f>ROUND(E168/F168,2)</f>
        <v>10.050000000000001</v>
      </c>
    </row>
    <row r="169" spans="1:8" ht="13" x14ac:dyDescent="0.3">
      <c r="A169" s="19" t="s">
        <v>298</v>
      </c>
      <c r="B169" s="19" t="s">
        <v>299</v>
      </c>
      <c r="C169" s="19" t="s">
        <v>300</v>
      </c>
      <c r="D169" s="19">
        <v>100</v>
      </c>
      <c r="E169" s="19">
        <v>69.72</v>
      </c>
      <c r="F169" s="19">
        <v>3</v>
      </c>
      <c r="G169" s="27"/>
      <c r="H169" s="20">
        <f>ROUND(E169/F169,2)</f>
        <v>23.24</v>
      </c>
    </row>
    <row r="170" spans="1:8" ht="13" x14ac:dyDescent="0.3">
      <c r="A170" s="19" t="s">
        <v>301</v>
      </c>
      <c r="B170" s="19" t="s">
        <v>302</v>
      </c>
      <c r="C170" s="19" t="s">
        <v>303</v>
      </c>
      <c r="D170" s="19">
        <v>50</v>
      </c>
      <c r="E170" s="19">
        <v>996.67</v>
      </c>
      <c r="F170" s="19">
        <v>73</v>
      </c>
      <c r="G170" s="25">
        <v>258</v>
      </c>
      <c r="H170" s="20">
        <f>ROUND(E170/F170,2)</f>
        <v>13.65</v>
      </c>
    </row>
    <row r="171" spans="1:8" ht="13" x14ac:dyDescent="0.3">
      <c r="A171" s="19" t="s">
        <v>301</v>
      </c>
      <c r="B171" s="19" t="s">
        <v>302</v>
      </c>
      <c r="C171" s="19" t="s">
        <v>303</v>
      </c>
      <c r="D171" s="19">
        <v>100</v>
      </c>
      <c r="E171" s="19">
        <v>554221.98</v>
      </c>
      <c r="F171" s="19">
        <v>414</v>
      </c>
      <c r="G171" s="27"/>
      <c r="H171" s="20">
        <f>ROUND(E171/F171,2)</f>
        <v>1338.7</v>
      </c>
    </row>
    <row r="172" spans="1:8" ht="13" x14ac:dyDescent="0.3">
      <c r="A172" s="19" t="s">
        <v>304</v>
      </c>
      <c r="B172" s="19" t="s">
        <v>305</v>
      </c>
      <c r="C172" s="19" t="s">
        <v>306</v>
      </c>
      <c r="D172" s="19">
        <v>100</v>
      </c>
      <c r="E172" s="19">
        <v>9310.11</v>
      </c>
      <c r="F172" s="19">
        <v>10</v>
      </c>
      <c r="G172" s="19">
        <v>7</v>
      </c>
      <c r="H172" s="20">
        <f>ROUND(E172/F172,2)</f>
        <v>931.01</v>
      </c>
    </row>
    <row r="173" spans="1:8" ht="13" x14ac:dyDescent="0.3">
      <c r="A173" s="19" t="s">
        <v>307</v>
      </c>
      <c r="B173" s="19" t="s">
        <v>308</v>
      </c>
      <c r="C173" s="19" t="s">
        <v>309</v>
      </c>
      <c r="D173" s="19">
        <v>50</v>
      </c>
      <c r="E173" s="19">
        <v>11364.11</v>
      </c>
      <c r="F173" s="19">
        <v>628</v>
      </c>
      <c r="G173" s="25">
        <v>2084</v>
      </c>
      <c r="H173" s="20">
        <f>ROUND(E173/F173,2)</f>
        <v>18.100000000000001</v>
      </c>
    </row>
    <row r="174" spans="1:8" ht="13" x14ac:dyDescent="0.3">
      <c r="A174" s="19" t="s">
        <v>307</v>
      </c>
      <c r="B174" s="19" t="s">
        <v>308</v>
      </c>
      <c r="C174" s="19" t="s">
        <v>309</v>
      </c>
      <c r="D174" s="19">
        <v>100</v>
      </c>
      <c r="E174" s="19">
        <v>1380635.13</v>
      </c>
      <c r="F174" s="19">
        <v>2887</v>
      </c>
      <c r="G174" s="27"/>
      <c r="H174" s="20">
        <f>ROUND(E174/F174,2)</f>
        <v>478.22</v>
      </c>
    </row>
    <row r="175" spans="1:8" ht="13" x14ac:dyDescent="0.3">
      <c r="A175" s="19" t="s">
        <v>310</v>
      </c>
      <c r="B175" s="19" t="s">
        <v>311</v>
      </c>
      <c r="C175" s="19" t="s">
        <v>312</v>
      </c>
      <c r="D175" s="19">
        <v>50</v>
      </c>
      <c r="E175" s="19">
        <v>78.94</v>
      </c>
      <c r="F175" s="19">
        <v>8</v>
      </c>
      <c r="G175" s="25">
        <v>15</v>
      </c>
      <c r="H175" s="20">
        <f>ROUND(E175/F175,2)</f>
        <v>9.8699999999999992</v>
      </c>
    </row>
    <row r="176" spans="1:8" ht="13" x14ac:dyDescent="0.3">
      <c r="A176" s="19" t="s">
        <v>310</v>
      </c>
      <c r="B176" s="19" t="s">
        <v>311</v>
      </c>
      <c r="C176" s="19" t="s">
        <v>312</v>
      </c>
      <c r="D176" s="19">
        <v>100</v>
      </c>
      <c r="E176" s="19">
        <v>471.62</v>
      </c>
      <c r="F176" s="19">
        <v>15</v>
      </c>
      <c r="G176" s="27"/>
      <c r="H176" s="20">
        <f>ROUND(E176/F176,2)</f>
        <v>31.44</v>
      </c>
    </row>
    <row r="177" spans="1:8" ht="13" x14ac:dyDescent="0.3">
      <c r="A177" s="19" t="s">
        <v>313</v>
      </c>
      <c r="B177" s="19" t="s">
        <v>314</v>
      </c>
      <c r="C177" s="19" t="s">
        <v>315</v>
      </c>
      <c r="D177" s="19">
        <v>50</v>
      </c>
      <c r="E177" s="19">
        <v>11156.21</v>
      </c>
      <c r="F177" s="19">
        <v>618</v>
      </c>
      <c r="G177" s="25">
        <v>2058</v>
      </c>
      <c r="H177" s="20">
        <f>ROUND(E177/F177,2)</f>
        <v>18.05</v>
      </c>
    </row>
    <row r="178" spans="1:8" ht="13" x14ac:dyDescent="0.3">
      <c r="A178" s="19" t="s">
        <v>313</v>
      </c>
      <c r="B178" s="19" t="s">
        <v>314</v>
      </c>
      <c r="C178" s="19" t="s">
        <v>315</v>
      </c>
      <c r="D178" s="19">
        <v>100</v>
      </c>
      <c r="E178" s="19">
        <v>1378958.03</v>
      </c>
      <c r="F178" s="19">
        <v>2846</v>
      </c>
      <c r="G178" s="27"/>
      <c r="H178" s="20">
        <f>ROUND(E178/F178,2)</f>
        <v>484.52</v>
      </c>
    </row>
    <row r="179" spans="1:8" ht="13" x14ac:dyDescent="0.3">
      <c r="A179" s="19" t="s">
        <v>316</v>
      </c>
      <c r="B179" s="19" t="s">
        <v>317</v>
      </c>
      <c r="C179" s="19" t="s">
        <v>318</v>
      </c>
      <c r="D179" s="19">
        <v>50</v>
      </c>
      <c r="E179" s="19">
        <v>21.68</v>
      </c>
      <c r="F179" s="19">
        <v>1</v>
      </c>
      <c r="G179" s="25">
        <v>12</v>
      </c>
      <c r="H179" s="20">
        <f>ROUND(E179/F179,2)</f>
        <v>21.68</v>
      </c>
    </row>
    <row r="180" spans="1:8" ht="13" x14ac:dyDescent="0.3">
      <c r="A180" s="19" t="s">
        <v>316</v>
      </c>
      <c r="B180" s="19" t="s">
        <v>317</v>
      </c>
      <c r="C180" s="19" t="s">
        <v>318</v>
      </c>
      <c r="D180" s="19">
        <v>100</v>
      </c>
      <c r="E180" s="19">
        <v>1205.48</v>
      </c>
      <c r="F180" s="19">
        <v>26</v>
      </c>
      <c r="G180" s="27"/>
      <c r="H180" s="20">
        <f>ROUND(E180/F180,2)</f>
        <v>46.36</v>
      </c>
    </row>
    <row r="181" spans="1:8" ht="13" x14ac:dyDescent="0.3">
      <c r="A181" s="19" t="s">
        <v>319</v>
      </c>
      <c r="B181" s="19" t="s">
        <v>320</v>
      </c>
      <c r="C181" s="19" t="s">
        <v>321</v>
      </c>
      <c r="D181" s="19">
        <v>50</v>
      </c>
      <c r="E181" s="19">
        <v>107.28</v>
      </c>
      <c r="F181" s="19">
        <v>1</v>
      </c>
      <c r="G181" s="19">
        <v>1</v>
      </c>
      <c r="H181" s="20">
        <f>ROUND(E181/F181,2)</f>
        <v>107.28</v>
      </c>
    </row>
    <row r="182" spans="1:8" ht="13" x14ac:dyDescent="0.3">
      <c r="A182" s="19" t="s">
        <v>322</v>
      </c>
      <c r="B182" s="19" t="s">
        <v>323</v>
      </c>
      <c r="C182" s="19" t="s">
        <v>324</v>
      </c>
      <c r="D182" s="19">
        <v>50</v>
      </c>
      <c r="E182" s="19">
        <v>3093.31</v>
      </c>
      <c r="F182" s="19">
        <v>169</v>
      </c>
      <c r="G182" s="25">
        <v>430</v>
      </c>
      <c r="H182" s="20">
        <f>ROUND(E182/F182,2)</f>
        <v>18.3</v>
      </c>
    </row>
    <row r="183" spans="1:8" ht="13" x14ac:dyDescent="0.3">
      <c r="A183" s="19" t="s">
        <v>322</v>
      </c>
      <c r="B183" s="19" t="s">
        <v>323</v>
      </c>
      <c r="C183" s="19" t="s">
        <v>324</v>
      </c>
      <c r="D183" s="19">
        <v>100</v>
      </c>
      <c r="E183" s="19">
        <v>748726.36</v>
      </c>
      <c r="F183" s="19">
        <v>730</v>
      </c>
      <c r="G183" s="27"/>
      <c r="H183" s="20">
        <f>ROUND(E183/F183,2)</f>
        <v>1025.6500000000001</v>
      </c>
    </row>
    <row r="184" spans="1:8" ht="13" x14ac:dyDescent="0.3">
      <c r="A184" s="19" t="s">
        <v>325</v>
      </c>
      <c r="B184" s="19" t="s">
        <v>326</v>
      </c>
      <c r="C184" s="19" t="s">
        <v>327</v>
      </c>
      <c r="D184" s="19">
        <v>50</v>
      </c>
      <c r="E184" s="19">
        <v>1063.4100000000001</v>
      </c>
      <c r="F184" s="19">
        <v>68</v>
      </c>
      <c r="G184" s="25">
        <v>250</v>
      </c>
      <c r="H184" s="20">
        <f>ROUND(E184/F184,2)</f>
        <v>15.64</v>
      </c>
    </row>
    <row r="185" spans="1:8" ht="13" x14ac:dyDescent="0.3">
      <c r="A185" s="19" t="s">
        <v>325</v>
      </c>
      <c r="B185" s="19" t="s">
        <v>326</v>
      </c>
      <c r="C185" s="19" t="s">
        <v>327</v>
      </c>
      <c r="D185" s="19">
        <v>100</v>
      </c>
      <c r="E185" s="19">
        <v>694649.26</v>
      </c>
      <c r="F185" s="19">
        <v>382</v>
      </c>
      <c r="G185" s="27"/>
      <c r="H185" s="20">
        <f>ROUND(E185/F185,2)</f>
        <v>1818.45</v>
      </c>
    </row>
    <row r="186" spans="1:8" ht="13" x14ac:dyDescent="0.3">
      <c r="A186" s="19" t="s">
        <v>328</v>
      </c>
      <c r="B186" s="19" t="s">
        <v>329</v>
      </c>
      <c r="C186" s="19" t="s">
        <v>330</v>
      </c>
      <c r="D186" s="19">
        <v>50</v>
      </c>
      <c r="E186" s="19">
        <v>24.78</v>
      </c>
      <c r="F186" s="19">
        <v>1</v>
      </c>
      <c r="G186" s="25">
        <v>22</v>
      </c>
      <c r="H186" s="20">
        <f>ROUND(E186/F186,2)</f>
        <v>24.78</v>
      </c>
    </row>
    <row r="187" spans="1:8" ht="13" x14ac:dyDescent="0.3">
      <c r="A187" s="19" t="s">
        <v>328</v>
      </c>
      <c r="B187" s="19" t="s">
        <v>329</v>
      </c>
      <c r="C187" s="19" t="s">
        <v>330</v>
      </c>
      <c r="D187" s="19">
        <v>100</v>
      </c>
      <c r="E187" s="19">
        <v>14946.66</v>
      </c>
      <c r="F187" s="19">
        <v>111</v>
      </c>
      <c r="G187" s="27"/>
      <c r="H187" s="20">
        <f>ROUND(E187/F187,2)</f>
        <v>134.65</v>
      </c>
    </row>
    <row r="188" spans="1:8" ht="13" x14ac:dyDescent="0.3">
      <c r="A188" s="19" t="s">
        <v>331</v>
      </c>
      <c r="B188" s="19" t="s">
        <v>332</v>
      </c>
      <c r="C188" s="19" t="s">
        <v>333</v>
      </c>
      <c r="D188" s="19">
        <v>50</v>
      </c>
      <c r="E188" s="19">
        <v>173.51</v>
      </c>
      <c r="F188" s="19">
        <v>12</v>
      </c>
      <c r="G188" s="25">
        <v>6</v>
      </c>
      <c r="H188" s="20">
        <f>ROUND(E188/F188,2)</f>
        <v>14.46</v>
      </c>
    </row>
    <row r="189" spans="1:8" ht="13" x14ac:dyDescent="0.3">
      <c r="A189" s="19" t="s">
        <v>331</v>
      </c>
      <c r="B189" s="19" t="s">
        <v>332</v>
      </c>
      <c r="C189" s="19" t="s">
        <v>333</v>
      </c>
      <c r="D189" s="19">
        <v>100</v>
      </c>
      <c r="E189" s="19">
        <v>5.36</v>
      </c>
      <c r="F189" s="19">
        <v>1</v>
      </c>
      <c r="G189" s="27"/>
      <c r="H189" s="20">
        <f>ROUND(E189/F189,2)</f>
        <v>5.36</v>
      </c>
    </row>
    <row r="190" spans="1:8" ht="13" x14ac:dyDescent="0.3">
      <c r="A190" s="19" t="s">
        <v>334</v>
      </c>
      <c r="B190" s="19" t="s">
        <v>335</v>
      </c>
      <c r="C190" s="19" t="s">
        <v>336</v>
      </c>
      <c r="D190" s="19">
        <v>50</v>
      </c>
      <c r="E190" s="19">
        <v>1831.61</v>
      </c>
      <c r="F190" s="19">
        <v>88</v>
      </c>
      <c r="G190" s="25">
        <v>152</v>
      </c>
      <c r="H190" s="20">
        <f>ROUND(E190/F190,2)</f>
        <v>20.81</v>
      </c>
    </row>
    <row r="191" spans="1:8" ht="13" x14ac:dyDescent="0.3">
      <c r="A191" s="19" t="s">
        <v>334</v>
      </c>
      <c r="B191" s="19" t="s">
        <v>335</v>
      </c>
      <c r="C191" s="19" t="s">
        <v>336</v>
      </c>
      <c r="D191" s="19">
        <v>100</v>
      </c>
      <c r="E191" s="19">
        <v>39078.22</v>
      </c>
      <c r="F191" s="19">
        <v>234</v>
      </c>
      <c r="G191" s="27"/>
      <c r="H191" s="20">
        <f>ROUND(E191/F191,2)</f>
        <v>167</v>
      </c>
    </row>
    <row r="192" spans="1:8" ht="13" x14ac:dyDescent="0.3">
      <c r="A192" s="19" t="s">
        <v>337</v>
      </c>
      <c r="B192" s="19" t="s">
        <v>338</v>
      </c>
      <c r="C192" s="19" t="s">
        <v>339</v>
      </c>
      <c r="D192" s="19">
        <v>100</v>
      </c>
      <c r="E192" s="19">
        <v>46.86</v>
      </c>
      <c r="F192" s="19">
        <v>2</v>
      </c>
      <c r="G192" s="19">
        <v>2</v>
      </c>
      <c r="H192" s="20">
        <f>ROUND(E192/F192,2)</f>
        <v>23.43</v>
      </c>
    </row>
    <row r="193" spans="1:8" ht="13" x14ac:dyDescent="0.3">
      <c r="A193" s="19" t="s">
        <v>340</v>
      </c>
      <c r="B193" s="19" t="s">
        <v>341</v>
      </c>
      <c r="C193" s="19" t="s">
        <v>342</v>
      </c>
      <c r="D193" s="19">
        <v>50</v>
      </c>
      <c r="E193" s="19">
        <v>1177.3900000000001</v>
      </c>
      <c r="F193" s="19">
        <v>58</v>
      </c>
      <c r="G193" s="25">
        <v>182</v>
      </c>
      <c r="H193" s="20">
        <f>ROUND(E193/F193,2)</f>
        <v>20.3</v>
      </c>
    </row>
    <row r="194" spans="1:8" ht="13" x14ac:dyDescent="0.3">
      <c r="A194" s="19" t="s">
        <v>340</v>
      </c>
      <c r="B194" s="19" t="s">
        <v>341</v>
      </c>
      <c r="C194" s="19" t="s">
        <v>342</v>
      </c>
      <c r="D194" s="19">
        <v>100</v>
      </c>
      <c r="E194" s="19">
        <v>29734.21</v>
      </c>
      <c r="F194" s="19">
        <v>355</v>
      </c>
      <c r="G194" s="27"/>
      <c r="H194" s="20">
        <f>ROUND(E194/F194,2)</f>
        <v>83.76</v>
      </c>
    </row>
    <row r="195" spans="1:8" ht="13" x14ac:dyDescent="0.3">
      <c r="A195" s="19" t="s">
        <v>343</v>
      </c>
      <c r="B195" s="19" t="s">
        <v>344</v>
      </c>
      <c r="C195" s="19" t="s">
        <v>345</v>
      </c>
      <c r="D195" s="19">
        <v>100</v>
      </c>
      <c r="E195" s="19">
        <v>91.79</v>
      </c>
      <c r="F195" s="19">
        <v>5</v>
      </c>
      <c r="G195" s="19">
        <v>3</v>
      </c>
      <c r="H195" s="20">
        <f>ROUND(E195/F195,2)</f>
        <v>18.36</v>
      </c>
    </row>
    <row r="196" spans="1:8" ht="13" x14ac:dyDescent="0.3">
      <c r="A196" s="19" t="s">
        <v>346</v>
      </c>
      <c r="B196" s="19" t="s">
        <v>347</v>
      </c>
      <c r="C196" s="19" t="s">
        <v>348</v>
      </c>
      <c r="D196" s="19">
        <v>50</v>
      </c>
      <c r="E196" s="19">
        <v>13.6</v>
      </c>
      <c r="F196" s="19">
        <v>1</v>
      </c>
      <c r="G196" s="25">
        <v>8</v>
      </c>
      <c r="H196" s="20">
        <f>ROUND(E196/F196,2)</f>
        <v>13.6</v>
      </c>
    </row>
    <row r="197" spans="1:8" ht="13" x14ac:dyDescent="0.3">
      <c r="A197" s="19" t="s">
        <v>346</v>
      </c>
      <c r="B197" s="19" t="s">
        <v>347</v>
      </c>
      <c r="C197" s="19" t="s">
        <v>348</v>
      </c>
      <c r="D197" s="19">
        <v>100</v>
      </c>
      <c r="E197" s="19">
        <v>385.7</v>
      </c>
      <c r="F197" s="19">
        <v>15</v>
      </c>
      <c r="G197" s="27"/>
      <c r="H197" s="20">
        <f>ROUND(E197/F197,2)</f>
        <v>25.71</v>
      </c>
    </row>
    <row r="198" spans="1:8" ht="13" x14ac:dyDescent="0.3">
      <c r="A198" s="19" t="s">
        <v>349</v>
      </c>
      <c r="B198" s="19" t="s">
        <v>350</v>
      </c>
      <c r="C198" s="19" t="s">
        <v>351</v>
      </c>
      <c r="D198" s="19">
        <v>50</v>
      </c>
      <c r="E198" s="19">
        <v>1124.9100000000001</v>
      </c>
      <c r="F198" s="19">
        <v>55</v>
      </c>
      <c r="G198" s="25">
        <v>165</v>
      </c>
      <c r="H198" s="20">
        <f>ROUND(E198/F198,2)</f>
        <v>20.45</v>
      </c>
    </row>
    <row r="199" spans="1:8" ht="13" x14ac:dyDescent="0.3">
      <c r="A199" s="19" t="s">
        <v>349</v>
      </c>
      <c r="B199" s="19" t="s">
        <v>350</v>
      </c>
      <c r="C199" s="19" t="s">
        <v>351</v>
      </c>
      <c r="D199" s="19">
        <v>100</v>
      </c>
      <c r="E199" s="19">
        <v>28866.59</v>
      </c>
      <c r="F199" s="19">
        <v>323</v>
      </c>
      <c r="G199" s="27"/>
      <c r="H199" s="20">
        <f>ROUND(E199/F199,2)</f>
        <v>89.37</v>
      </c>
    </row>
    <row r="200" spans="1:8" ht="13" x14ac:dyDescent="0.3">
      <c r="A200" s="19" t="s">
        <v>352</v>
      </c>
      <c r="B200" s="19" t="s">
        <v>353</v>
      </c>
      <c r="C200" s="19" t="s">
        <v>354</v>
      </c>
      <c r="D200" s="19">
        <v>50</v>
      </c>
      <c r="E200" s="19">
        <v>38.880000000000003</v>
      </c>
      <c r="F200" s="19">
        <v>2</v>
      </c>
      <c r="G200" s="25">
        <v>7</v>
      </c>
      <c r="H200" s="20">
        <f>ROUND(E200/F200,2)</f>
        <v>19.440000000000001</v>
      </c>
    </row>
    <row r="201" spans="1:8" ht="13" x14ac:dyDescent="0.3">
      <c r="A201" s="19" t="s">
        <v>352</v>
      </c>
      <c r="B201" s="19" t="s">
        <v>353</v>
      </c>
      <c r="C201" s="19" t="s">
        <v>354</v>
      </c>
      <c r="D201" s="19">
        <v>100</v>
      </c>
      <c r="E201" s="19">
        <v>390.13</v>
      </c>
      <c r="F201" s="19">
        <v>12</v>
      </c>
      <c r="G201" s="27"/>
      <c r="H201" s="20">
        <f>ROUND(E201/F201,2)</f>
        <v>32.51</v>
      </c>
    </row>
    <row r="202" spans="1:8" ht="13" x14ac:dyDescent="0.3">
      <c r="A202" s="19" t="s">
        <v>355</v>
      </c>
      <c r="B202" s="19" t="s">
        <v>356</v>
      </c>
      <c r="C202" s="19" t="s">
        <v>357</v>
      </c>
      <c r="D202" s="19">
        <v>50</v>
      </c>
      <c r="E202" s="19">
        <v>107.02</v>
      </c>
      <c r="F202" s="19">
        <v>7</v>
      </c>
      <c r="G202" s="25">
        <v>36</v>
      </c>
      <c r="H202" s="20">
        <f>ROUND(E202/F202,2)</f>
        <v>15.29</v>
      </c>
    </row>
    <row r="203" spans="1:8" ht="13" x14ac:dyDescent="0.3">
      <c r="A203" s="19" t="s">
        <v>355</v>
      </c>
      <c r="B203" s="19" t="s">
        <v>356</v>
      </c>
      <c r="C203" s="19" t="s">
        <v>357</v>
      </c>
      <c r="D203" s="19">
        <v>100</v>
      </c>
      <c r="E203" s="19">
        <v>12480.62</v>
      </c>
      <c r="F203" s="19">
        <v>43</v>
      </c>
      <c r="G203" s="27"/>
      <c r="H203" s="20">
        <f>ROUND(E203/F203,2)</f>
        <v>290.25</v>
      </c>
    </row>
    <row r="204" spans="1:8" ht="13" x14ac:dyDescent="0.3">
      <c r="A204" s="19" t="s">
        <v>358</v>
      </c>
      <c r="B204" s="19" t="s">
        <v>359</v>
      </c>
      <c r="C204" s="19" t="s">
        <v>360</v>
      </c>
      <c r="D204" s="19">
        <v>50</v>
      </c>
      <c r="E204" s="19">
        <v>107.02</v>
      </c>
      <c r="F204" s="19">
        <v>7</v>
      </c>
      <c r="G204" s="25">
        <v>34</v>
      </c>
      <c r="H204" s="20">
        <f>ROUND(E204/F204,2)</f>
        <v>15.29</v>
      </c>
    </row>
    <row r="205" spans="1:8" ht="13" x14ac:dyDescent="0.3">
      <c r="A205" s="19" t="s">
        <v>358</v>
      </c>
      <c r="B205" s="19" t="s">
        <v>359</v>
      </c>
      <c r="C205" s="19" t="s">
        <v>360</v>
      </c>
      <c r="D205" s="19">
        <v>100</v>
      </c>
      <c r="E205" s="19">
        <v>12389.99</v>
      </c>
      <c r="F205" s="19">
        <v>39</v>
      </c>
      <c r="G205" s="27"/>
      <c r="H205" s="20">
        <f>ROUND(E205/F205,2)</f>
        <v>317.69</v>
      </c>
    </row>
    <row r="206" spans="1:8" ht="13" x14ac:dyDescent="0.3">
      <c r="A206" s="19" t="s">
        <v>361</v>
      </c>
      <c r="B206" s="19" t="s">
        <v>362</v>
      </c>
      <c r="C206" s="19" t="s">
        <v>363</v>
      </c>
      <c r="D206" s="19">
        <v>100</v>
      </c>
      <c r="E206" s="19">
        <v>90.63</v>
      </c>
      <c r="F206" s="19">
        <v>4</v>
      </c>
      <c r="G206" s="19">
        <v>2</v>
      </c>
      <c r="H206" s="20">
        <f>ROUND(E206/F206,2)</f>
        <v>22.66</v>
      </c>
    </row>
    <row r="207" spans="1:8" ht="13" x14ac:dyDescent="0.3">
      <c r="A207" s="19" t="s">
        <v>364</v>
      </c>
      <c r="B207" s="19" t="s">
        <v>365</v>
      </c>
      <c r="C207" s="19" t="s">
        <v>366</v>
      </c>
      <c r="D207" s="19">
        <v>50</v>
      </c>
      <c r="E207" s="19">
        <v>578.37</v>
      </c>
      <c r="F207" s="19">
        <v>22</v>
      </c>
      <c r="G207" s="25">
        <v>71</v>
      </c>
      <c r="H207" s="20">
        <f>ROUND(E207/F207,2)</f>
        <v>26.29</v>
      </c>
    </row>
    <row r="208" spans="1:8" ht="13" x14ac:dyDescent="0.3">
      <c r="A208" s="19" t="s">
        <v>364</v>
      </c>
      <c r="B208" s="19" t="s">
        <v>365</v>
      </c>
      <c r="C208" s="19" t="s">
        <v>366</v>
      </c>
      <c r="D208" s="19">
        <v>100</v>
      </c>
      <c r="E208" s="19">
        <v>37632.559999999998</v>
      </c>
      <c r="F208" s="19">
        <v>138</v>
      </c>
      <c r="G208" s="27"/>
      <c r="H208" s="20">
        <f>ROUND(E208/F208,2)</f>
        <v>272.7</v>
      </c>
    </row>
    <row r="209" spans="1:8" ht="13" x14ac:dyDescent="0.3">
      <c r="A209" s="19" t="s">
        <v>367</v>
      </c>
      <c r="B209" s="19" t="s">
        <v>368</v>
      </c>
      <c r="C209" s="19" t="s">
        <v>369</v>
      </c>
      <c r="D209" s="19">
        <v>50</v>
      </c>
      <c r="E209" s="19">
        <v>107.28</v>
      </c>
      <c r="F209" s="19">
        <v>1</v>
      </c>
      <c r="G209" s="25">
        <v>12</v>
      </c>
      <c r="H209" s="20">
        <f>ROUND(E209/F209,2)</f>
        <v>107.28</v>
      </c>
    </row>
    <row r="210" spans="1:8" ht="13" x14ac:dyDescent="0.3">
      <c r="A210" s="19" t="s">
        <v>367</v>
      </c>
      <c r="B210" s="19" t="s">
        <v>368</v>
      </c>
      <c r="C210" s="19" t="s">
        <v>369</v>
      </c>
      <c r="D210" s="19">
        <v>100</v>
      </c>
      <c r="E210" s="19">
        <v>877.96</v>
      </c>
      <c r="F210" s="19">
        <v>29</v>
      </c>
      <c r="G210" s="27"/>
      <c r="H210" s="20">
        <f>ROUND(E210/F210,2)</f>
        <v>30.27</v>
      </c>
    </row>
    <row r="211" spans="1:8" ht="13" x14ac:dyDescent="0.3">
      <c r="A211" s="19" t="s">
        <v>370</v>
      </c>
      <c r="B211" s="19" t="s">
        <v>371</v>
      </c>
      <c r="C211" s="19" t="s">
        <v>372</v>
      </c>
      <c r="D211" s="19">
        <v>50</v>
      </c>
      <c r="E211" s="19">
        <v>32.520000000000003</v>
      </c>
      <c r="F211" s="19">
        <v>1</v>
      </c>
      <c r="G211" s="25">
        <v>2</v>
      </c>
      <c r="H211" s="20">
        <f>ROUND(E211/F211,2)</f>
        <v>32.520000000000003</v>
      </c>
    </row>
    <row r="212" spans="1:8" ht="13" x14ac:dyDescent="0.3">
      <c r="A212" s="19" t="s">
        <v>370</v>
      </c>
      <c r="B212" s="19" t="s">
        <v>371</v>
      </c>
      <c r="C212" s="19" t="s">
        <v>372</v>
      </c>
      <c r="D212" s="19">
        <v>100</v>
      </c>
      <c r="E212" s="19">
        <v>4.45</v>
      </c>
      <c r="F212" s="19">
        <v>1</v>
      </c>
      <c r="G212" s="27"/>
      <c r="H212" s="20">
        <f>ROUND(E212/F212,2)</f>
        <v>4.45</v>
      </c>
    </row>
    <row r="213" spans="1:8" ht="13" x14ac:dyDescent="0.3">
      <c r="A213" s="19" t="s">
        <v>373</v>
      </c>
      <c r="B213" s="19" t="s">
        <v>374</v>
      </c>
      <c r="C213" s="19" t="s">
        <v>375</v>
      </c>
      <c r="D213" s="19">
        <v>50</v>
      </c>
      <c r="E213" s="19">
        <v>92.59</v>
      </c>
      <c r="F213" s="19">
        <v>6</v>
      </c>
      <c r="G213" s="25">
        <v>6</v>
      </c>
      <c r="H213" s="20">
        <f>ROUND(E213/F213,2)</f>
        <v>15.43</v>
      </c>
    </row>
    <row r="214" spans="1:8" ht="13" x14ac:dyDescent="0.3">
      <c r="A214" s="19" t="s">
        <v>373</v>
      </c>
      <c r="B214" s="19" t="s">
        <v>374</v>
      </c>
      <c r="C214" s="19" t="s">
        <v>375</v>
      </c>
      <c r="D214" s="19">
        <v>100</v>
      </c>
      <c r="E214" s="19">
        <v>28.01</v>
      </c>
      <c r="F214" s="19">
        <v>3</v>
      </c>
      <c r="G214" s="27"/>
      <c r="H214" s="20">
        <f>ROUND(E214/F214,2)</f>
        <v>9.34</v>
      </c>
    </row>
    <row r="215" spans="1:8" ht="13" x14ac:dyDescent="0.3">
      <c r="A215" s="19" t="s">
        <v>376</v>
      </c>
      <c r="B215" s="19" t="s">
        <v>377</v>
      </c>
      <c r="C215" s="19" t="s">
        <v>378</v>
      </c>
      <c r="D215" s="19">
        <v>50</v>
      </c>
      <c r="E215" s="19">
        <v>26.65</v>
      </c>
      <c r="F215" s="19">
        <v>1</v>
      </c>
      <c r="G215" s="25">
        <v>8</v>
      </c>
      <c r="H215" s="20">
        <f>ROUND(E215/F215,2)</f>
        <v>26.65</v>
      </c>
    </row>
    <row r="216" spans="1:8" ht="13" x14ac:dyDescent="0.3">
      <c r="A216" s="19" t="s">
        <v>376</v>
      </c>
      <c r="B216" s="19" t="s">
        <v>377</v>
      </c>
      <c r="C216" s="19" t="s">
        <v>378</v>
      </c>
      <c r="D216" s="19">
        <v>100</v>
      </c>
      <c r="E216" s="19">
        <v>301.3</v>
      </c>
      <c r="F216" s="19">
        <v>10</v>
      </c>
      <c r="G216" s="27"/>
      <c r="H216" s="20">
        <f>ROUND(E216/F216,2)</f>
        <v>30.13</v>
      </c>
    </row>
    <row r="217" spans="1:8" ht="13" x14ac:dyDescent="0.3">
      <c r="A217" s="19" t="s">
        <v>379</v>
      </c>
      <c r="B217" s="19" t="s">
        <v>380</v>
      </c>
      <c r="C217" s="19" t="s">
        <v>381</v>
      </c>
      <c r="D217" s="19">
        <v>50</v>
      </c>
      <c r="E217" s="19">
        <v>319.33</v>
      </c>
      <c r="F217" s="19">
        <v>13</v>
      </c>
      <c r="G217" s="25">
        <v>48</v>
      </c>
      <c r="H217" s="20">
        <f>ROUND(E217/F217,2)</f>
        <v>24.56</v>
      </c>
    </row>
    <row r="218" spans="1:8" ht="13" x14ac:dyDescent="0.3">
      <c r="A218" s="19" t="s">
        <v>379</v>
      </c>
      <c r="B218" s="19" t="s">
        <v>380</v>
      </c>
      <c r="C218" s="19" t="s">
        <v>381</v>
      </c>
      <c r="D218" s="19">
        <v>100</v>
      </c>
      <c r="E218" s="19">
        <v>36420.839999999997</v>
      </c>
      <c r="F218" s="19">
        <v>95</v>
      </c>
      <c r="G218" s="27"/>
      <c r="H218" s="20">
        <f>ROUND(E218/F218,2)</f>
        <v>383.38</v>
      </c>
    </row>
    <row r="219" spans="1:8" ht="13" x14ac:dyDescent="0.3">
      <c r="A219" s="19" t="s">
        <v>382</v>
      </c>
      <c r="B219" s="19" t="s">
        <v>383</v>
      </c>
      <c r="C219" s="19" t="s">
        <v>384</v>
      </c>
      <c r="D219" s="19">
        <v>50</v>
      </c>
      <c r="E219" s="19">
        <v>1283.53</v>
      </c>
      <c r="F219" s="19">
        <v>85</v>
      </c>
      <c r="G219" s="25">
        <v>1030</v>
      </c>
      <c r="H219" s="20">
        <f>ROUND(E219/F219,2)</f>
        <v>15.1</v>
      </c>
    </row>
    <row r="220" spans="1:8" ht="13" x14ac:dyDescent="0.3">
      <c r="A220" s="19" t="s">
        <v>382</v>
      </c>
      <c r="B220" s="19" t="s">
        <v>383</v>
      </c>
      <c r="C220" s="19" t="s">
        <v>384</v>
      </c>
      <c r="D220" s="19">
        <v>100</v>
      </c>
      <c r="E220" s="19">
        <v>2184548.46</v>
      </c>
      <c r="F220" s="19">
        <v>1655</v>
      </c>
      <c r="G220" s="27"/>
      <c r="H220" s="20">
        <f>ROUND(E220/F220,2)</f>
        <v>1319.97</v>
      </c>
    </row>
    <row r="221" spans="1:8" ht="13" x14ac:dyDescent="0.3">
      <c r="A221" s="19" t="s">
        <v>385</v>
      </c>
      <c r="B221" s="19" t="s">
        <v>386</v>
      </c>
      <c r="C221" s="19" t="s">
        <v>387</v>
      </c>
      <c r="D221" s="19">
        <v>50</v>
      </c>
      <c r="E221" s="19">
        <v>24.68</v>
      </c>
      <c r="F221" s="19">
        <v>2</v>
      </c>
      <c r="G221" s="25">
        <v>34</v>
      </c>
      <c r="H221" s="20">
        <f>ROUND(E221/F221,2)</f>
        <v>12.34</v>
      </c>
    </row>
    <row r="222" spans="1:8" ht="13" x14ac:dyDescent="0.3">
      <c r="A222" s="19" t="s">
        <v>385</v>
      </c>
      <c r="B222" s="19" t="s">
        <v>386</v>
      </c>
      <c r="C222" s="19" t="s">
        <v>387</v>
      </c>
      <c r="D222" s="19">
        <v>100</v>
      </c>
      <c r="E222" s="19">
        <v>83350.179999999993</v>
      </c>
      <c r="F222" s="19">
        <v>73</v>
      </c>
      <c r="G222" s="27"/>
      <c r="H222" s="20">
        <f>ROUND(E222/F222,2)</f>
        <v>1141.78</v>
      </c>
    </row>
    <row r="223" spans="1:8" ht="13" x14ac:dyDescent="0.3">
      <c r="A223" s="19" t="s">
        <v>388</v>
      </c>
      <c r="B223" s="19" t="s">
        <v>389</v>
      </c>
      <c r="C223" s="19" t="s">
        <v>390</v>
      </c>
      <c r="D223" s="19">
        <v>50</v>
      </c>
      <c r="E223" s="19">
        <v>92</v>
      </c>
      <c r="F223" s="19">
        <v>2</v>
      </c>
      <c r="G223" s="25">
        <v>47</v>
      </c>
      <c r="H223" s="20">
        <f>ROUND(E223/F223,2)</f>
        <v>46</v>
      </c>
    </row>
    <row r="224" spans="1:8" ht="13" x14ac:dyDescent="0.3">
      <c r="A224" s="19" t="s">
        <v>388</v>
      </c>
      <c r="B224" s="19" t="s">
        <v>389</v>
      </c>
      <c r="C224" s="19" t="s">
        <v>390</v>
      </c>
      <c r="D224" s="19">
        <v>100</v>
      </c>
      <c r="E224" s="19">
        <v>26484.92</v>
      </c>
      <c r="F224" s="19">
        <v>73</v>
      </c>
      <c r="G224" s="27"/>
      <c r="H224" s="20">
        <f>ROUND(E224/F224,2)</f>
        <v>362.81</v>
      </c>
    </row>
    <row r="225" spans="1:8" ht="13" x14ac:dyDescent="0.3">
      <c r="A225" s="19" t="s">
        <v>391</v>
      </c>
      <c r="B225" s="19" t="s">
        <v>392</v>
      </c>
      <c r="C225" s="19" t="s">
        <v>393</v>
      </c>
      <c r="D225" s="19">
        <v>50</v>
      </c>
      <c r="E225" s="19">
        <v>376.76</v>
      </c>
      <c r="F225" s="19">
        <v>23</v>
      </c>
      <c r="G225" s="25">
        <v>135</v>
      </c>
      <c r="H225" s="20">
        <f>ROUND(E225/F225,2)</f>
        <v>16.38</v>
      </c>
    </row>
    <row r="226" spans="1:8" ht="13" x14ac:dyDescent="0.3">
      <c r="A226" s="19" t="s">
        <v>391</v>
      </c>
      <c r="B226" s="19" t="s">
        <v>392</v>
      </c>
      <c r="C226" s="19" t="s">
        <v>393</v>
      </c>
      <c r="D226" s="19">
        <v>100</v>
      </c>
      <c r="E226" s="19">
        <v>69825.53</v>
      </c>
      <c r="F226" s="19">
        <v>217</v>
      </c>
      <c r="G226" s="27"/>
      <c r="H226" s="20">
        <f>ROUND(E226/F226,2)</f>
        <v>321.77999999999997</v>
      </c>
    </row>
    <row r="227" spans="1:8" ht="13" x14ac:dyDescent="0.3">
      <c r="A227" s="19" t="s">
        <v>394</v>
      </c>
      <c r="B227" s="19" t="s">
        <v>395</v>
      </c>
      <c r="C227" s="19" t="s">
        <v>396</v>
      </c>
      <c r="D227" s="19">
        <v>50</v>
      </c>
      <c r="E227" s="19">
        <v>37.659999999999997</v>
      </c>
      <c r="F227" s="19">
        <v>2</v>
      </c>
      <c r="G227" s="25">
        <v>8</v>
      </c>
      <c r="H227" s="20">
        <f>ROUND(E227/F227,2)</f>
        <v>18.829999999999998</v>
      </c>
    </row>
    <row r="228" spans="1:8" ht="13" x14ac:dyDescent="0.3">
      <c r="A228" s="19" t="s">
        <v>394</v>
      </c>
      <c r="B228" s="19" t="s">
        <v>395</v>
      </c>
      <c r="C228" s="19" t="s">
        <v>396</v>
      </c>
      <c r="D228" s="19">
        <v>100</v>
      </c>
      <c r="E228" s="19">
        <v>1023.66</v>
      </c>
      <c r="F228" s="19">
        <v>12</v>
      </c>
      <c r="G228" s="27"/>
      <c r="H228" s="20">
        <f>ROUND(E228/F228,2)</f>
        <v>85.31</v>
      </c>
    </row>
    <row r="229" spans="1:8" ht="13" x14ac:dyDescent="0.3">
      <c r="A229" s="19" t="s">
        <v>397</v>
      </c>
      <c r="B229" s="19" t="s">
        <v>398</v>
      </c>
      <c r="C229" s="19" t="s">
        <v>399</v>
      </c>
      <c r="D229" s="19">
        <v>50</v>
      </c>
      <c r="E229" s="19">
        <v>126.13</v>
      </c>
      <c r="F229" s="19">
        <v>8</v>
      </c>
      <c r="G229" s="25">
        <v>20</v>
      </c>
      <c r="H229" s="20">
        <f>ROUND(E229/F229,2)</f>
        <v>15.77</v>
      </c>
    </row>
    <row r="230" spans="1:8" ht="13" x14ac:dyDescent="0.3">
      <c r="A230" s="19" t="s">
        <v>397</v>
      </c>
      <c r="B230" s="19" t="s">
        <v>398</v>
      </c>
      <c r="C230" s="19" t="s">
        <v>399</v>
      </c>
      <c r="D230" s="19">
        <v>100</v>
      </c>
      <c r="E230" s="19">
        <v>1657.29</v>
      </c>
      <c r="F230" s="19">
        <v>37</v>
      </c>
      <c r="G230" s="27"/>
      <c r="H230" s="20">
        <f>ROUND(E230/F230,2)</f>
        <v>44.79</v>
      </c>
    </row>
    <row r="231" spans="1:8" ht="13" x14ac:dyDescent="0.3">
      <c r="A231" s="19" t="s">
        <v>400</v>
      </c>
      <c r="B231" s="19" t="s">
        <v>401</v>
      </c>
      <c r="C231" s="19" t="s">
        <v>402</v>
      </c>
      <c r="D231" s="19">
        <v>100</v>
      </c>
      <c r="E231" s="19">
        <v>89.07</v>
      </c>
      <c r="F231" s="19">
        <v>4</v>
      </c>
      <c r="G231" s="19">
        <v>2</v>
      </c>
      <c r="H231" s="20">
        <f>ROUND(E231/F231,2)</f>
        <v>22.27</v>
      </c>
    </row>
    <row r="232" spans="1:8" ht="13" x14ac:dyDescent="0.3">
      <c r="A232" s="19" t="s">
        <v>403</v>
      </c>
      <c r="B232" s="19" t="s">
        <v>404</v>
      </c>
      <c r="C232" s="19" t="s">
        <v>405</v>
      </c>
      <c r="D232" s="19">
        <v>100</v>
      </c>
      <c r="E232" s="19">
        <v>889.78</v>
      </c>
      <c r="F232" s="19">
        <v>15</v>
      </c>
      <c r="G232" s="19">
        <v>12</v>
      </c>
      <c r="H232" s="20">
        <f>ROUND(E232/F232,2)</f>
        <v>59.32</v>
      </c>
    </row>
    <row r="233" spans="1:8" ht="13" x14ac:dyDescent="0.3">
      <c r="A233" s="19" t="s">
        <v>406</v>
      </c>
      <c r="B233" s="19" t="s">
        <v>407</v>
      </c>
      <c r="C233" s="19" t="s">
        <v>408</v>
      </c>
      <c r="D233" s="19">
        <v>50</v>
      </c>
      <c r="E233" s="19">
        <v>342.07</v>
      </c>
      <c r="F233" s="19">
        <v>26</v>
      </c>
      <c r="G233" s="25">
        <v>248</v>
      </c>
      <c r="H233" s="20">
        <f>ROUND(E233/F233,2)</f>
        <v>13.16</v>
      </c>
    </row>
    <row r="234" spans="1:8" ht="13" x14ac:dyDescent="0.3">
      <c r="A234" s="19" t="s">
        <v>406</v>
      </c>
      <c r="B234" s="19" t="s">
        <v>407</v>
      </c>
      <c r="C234" s="19" t="s">
        <v>408</v>
      </c>
      <c r="D234" s="19">
        <v>100</v>
      </c>
      <c r="E234" s="19">
        <v>336950.63</v>
      </c>
      <c r="F234" s="19">
        <v>504</v>
      </c>
      <c r="G234" s="27"/>
      <c r="H234" s="20">
        <f>ROUND(E234/F234,2)</f>
        <v>668.55</v>
      </c>
    </row>
    <row r="235" spans="1:8" ht="13" x14ac:dyDescent="0.3">
      <c r="A235" s="19" t="s">
        <v>409</v>
      </c>
      <c r="B235" s="19" t="s">
        <v>410</v>
      </c>
      <c r="C235" s="19" t="s">
        <v>411</v>
      </c>
      <c r="D235" s="19">
        <v>50</v>
      </c>
      <c r="E235" s="19">
        <v>157.65</v>
      </c>
      <c r="F235" s="19">
        <v>13</v>
      </c>
      <c r="G235" s="25">
        <v>353</v>
      </c>
      <c r="H235" s="20">
        <f>ROUND(E235/F235,2)</f>
        <v>12.13</v>
      </c>
    </row>
    <row r="236" spans="1:8" ht="13" x14ac:dyDescent="0.3">
      <c r="A236" s="19" t="s">
        <v>409</v>
      </c>
      <c r="B236" s="19" t="s">
        <v>410</v>
      </c>
      <c r="C236" s="19" t="s">
        <v>411</v>
      </c>
      <c r="D236" s="19">
        <v>100</v>
      </c>
      <c r="E236" s="19">
        <v>1132477.93</v>
      </c>
      <c r="F236" s="19">
        <v>471</v>
      </c>
      <c r="G236" s="27"/>
      <c r="H236" s="20">
        <f>ROUND(E236/F236,2)</f>
        <v>2404.41</v>
      </c>
    </row>
    <row r="237" spans="1:8" ht="13" x14ac:dyDescent="0.3">
      <c r="A237" s="19" t="s">
        <v>412</v>
      </c>
      <c r="B237" s="19" t="s">
        <v>413</v>
      </c>
      <c r="C237" s="19" t="s">
        <v>414</v>
      </c>
      <c r="D237" s="19">
        <v>50</v>
      </c>
      <c r="E237" s="19">
        <v>87.87</v>
      </c>
      <c r="F237" s="19">
        <v>5</v>
      </c>
      <c r="G237" s="25">
        <v>172</v>
      </c>
      <c r="H237" s="20">
        <f>ROUND(E237/F237,2)</f>
        <v>17.57</v>
      </c>
    </row>
    <row r="238" spans="1:8" ht="13" x14ac:dyDescent="0.3">
      <c r="A238" s="19" t="s">
        <v>412</v>
      </c>
      <c r="B238" s="19" t="s">
        <v>413</v>
      </c>
      <c r="C238" s="19" t="s">
        <v>414</v>
      </c>
      <c r="D238" s="19">
        <v>100</v>
      </c>
      <c r="E238" s="19">
        <v>524320.88</v>
      </c>
      <c r="F238" s="19">
        <v>222</v>
      </c>
      <c r="G238" s="27"/>
      <c r="H238" s="20">
        <f>ROUND(E238/F238,2)</f>
        <v>2361.81</v>
      </c>
    </row>
    <row r="239" spans="1:8" ht="13" x14ac:dyDescent="0.3">
      <c r="A239" s="19" t="s">
        <v>415</v>
      </c>
      <c r="B239" s="19" t="s">
        <v>416</v>
      </c>
      <c r="C239" s="19" t="s">
        <v>417</v>
      </c>
      <c r="D239" s="19">
        <v>50</v>
      </c>
      <c r="E239" s="19">
        <v>5.66</v>
      </c>
      <c r="F239" s="19">
        <v>1</v>
      </c>
      <c r="G239" s="25">
        <v>11</v>
      </c>
      <c r="H239" s="20">
        <f>ROUND(E239/F239,2)</f>
        <v>5.66</v>
      </c>
    </row>
    <row r="240" spans="1:8" ht="13" x14ac:dyDescent="0.3">
      <c r="A240" s="19" t="s">
        <v>415</v>
      </c>
      <c r="B240" s="19" t="s">
        <v>416</v>
      </c>
      <c r="C240" s="19" t="s">
        <v>417</v>
      </c>
      <c r="D240" s="19">
        <v>100</v>
      </c>
      <c r="E240" s="19">
        <v>7382.34</v>
      </c>
      <c r="F240" s="19">
        <v>17</v>
      </c>
      <c r="G240" s="27"/>
      <c r="H240" s="20">
        <f>ROUND(E240/F240,2)</f>
        <v>434.26</v>
      </c>
    </row>
    <row r="241" spans="1:8" ht="13" x14ac:dyDescent="0.3">
      <c r="A241" s="19" t="s">
        <v>418</v>
      </c>
      <c r="B241" s="19" t="s">
        <v>419</v>
      </c>
      <c r="C241" s="19" t="s">
        <v>420</v>
      </c>
      <c r="D241" s="19">
        <v>50</v>
      </c>
      <c r="E241" s="19">
        <v>33.049999999999997</v>
      </c>
      <c r="F241" s="19">
        <v>3</v>
      </c>
      <c r="G241" s="25">
        <v>4</v>
      </c>
      <c r="H241" s="20">
        <f>ROUND(E241/F241,2)</f>
        <v>11.02</v>
      </c>
    </row>
    <row r="242" spans="1:8" ht="13" x14ac:dyDescent="0.3">
      <c r="A242" s="19" t="s">
        <v>418</v>
      </c>
      <c r="B242" s="19" t="s">
        <v>419</v>
      </c>
      <c r="C242" s="19" t="s">
        <v>420</v>
      </c>
      <c r="D242" s="19">
        <v>100</v>
      </c>
      <c r="E242" s="19">
        <v>34.119999999999997</v>
      </c>
      <c r="F242" s="19">
        <v>4</v>
      </c>
      <c r="G242" s="27"/>
      <c r="H242" s="20">
        <f>ROUND(E242/F242,2)</f>
        <v>8.5299999999999994</v>
      </c>
    </row>
    <row r="243" spans="1:8" ht="13" x14ac:dyDescent="0.3">
      <c r="A243" s="19" t="s">
        <v>421</v>
      </c>
      <c r="B243" s="19" t="s">
        <v>422</v>
      </c>
      <c r="C243" s="19" t="s">
        <v>423</v>
      </c>
      <c r="D243" s="19">
        <v>100</v>
      </c>
      <c r="E243" s="19">
        <v>62.13</v>
      </c>
      <c r="F243" s="19">
        <v>6</v>
      </c>
      <c r="G243" s="19">
        <v>5</v>
      </c>
      <c r="H243" s="20">
        <f>ROUND(E243/F243,2)</f>
        <v>10.36</v>
      </c>
    </row>
    <row r="244" spans="1:8" ht="13" x14ac:dyDescent="0.3">
      <c r="A244" s="19" t="s">
        <v>424</v>
      </c>
      <c r="B244" s="19" t="s">
        <v>425</v>
      </c>
      <c r="C244" s="19" t="s">
        <v>426</v>
      </c>
      <c r="D244" s="19">
        <v>50</v>
      </c>
      <c r="E244" s="19">
        <v>18.239999999999998</v>
      </c>
      <c r="F244" s="19">
        <v>1</v>
      </c>
      <c r="G244" s="19">
        <v>1</v>
      </c>
      <c r="H244" s="20">
        <f>ROUND(E244/F244,2)</f>
        <v>18.239999999999998</v>
      </c>
    </row>
    <row r="245" spans="1:8" ht="13" x14ac:dyDescent="0.3">
      <c r="A245" s="19" t="s">
        <v>427</v>
      </c>
      <c r="B245" s="19" t="s">
        <v>425</v>
      </c>
      <c r="C245" s="19" t="s">
        <v>426</v>
      </c>
      <c r="D245" s="19">
        <v>50</v>
      </c>
      <c r="E245" s="19">
        <v>18.239999999999998</v>
      </c>
      <c r="F245" s="19">
        <v>1</v>
      </c>
      <c r="G245" s="19">
        <v>1</v>
      </c>
      <c r="H245" s="20">
        <f>ROUND(E245/F245,2)</f>
        <v>18.239999999999998</v>
      </c>
    </row>
    <row r="246" spans="1:8" ht="13" x14ac:dyDescent="0.3">
      <c r="A246" s="19" t="s">
        <v>428</v>
      </c>
      <c r="B246" s="19" t="s">
        <v>429</v>
      </c>
      <c r="C246" s="19" t="s">
        <v>430</v>
      </c>
      <c r="D246" s="19">
        <v>50</v>
      </c>
      <c r="E246" s="19">
        <v>610.48</v>
      </c>
      <c r="F246" s="19">
        <v>34</v>
      </c>
      <c r="G246" s="25">
        <v>758</v>
      </c>
      <c r="H246" s="20">
        <f>ROUND(E246/F246,2)</f>
        <v>17.96</v>
      </c>
    </row>
    <row r="247" spans="1:8" ht="13" x14ac:dyDescent="0.3">
      <c r="A247" s="19" t="s">
        <v>428</v>
      </c>
      <c r="B247" s="19" t="s">
        <v>429</v>
      </c>
      <c r="C247" s="19" t="s">
        <v>430</v>
      </c>
      <c r="D247" s="19">
        <v>100</v>
      </c>
      <c r="E247" s="19">
        <v>1125537.55</v>
      </c>
      <c r="F247" s="19">
        <v>833</v>
      </c>
      <c r="G247" s="27"/>
      <c r="H247" s="20">
        <f>ROUND(E247/F247,2)</f>
        <v>1351.19</v>
      </c>
    </row>
    <row r="248" spans="1:8" ht="13" x14ac:dyDescent="0.3">
      <c r="A248" s="19" t="s">
        <v>431</v>
      </c>
      <c r="B248" s="19" t="s">
        <v>432</v>
      </c>
      <c r="C248" s="19" t="s">
        <v>433</v>
      </c>
      <c r="D248" s="19">
        <v>100</v>
      </c>
      <c r="E248" s="19">
        <v>40.89</v>
      </c>
      <c r="F248" s="19">
        <v>3</v>
      </c>
      <c r="G248" s="19">
        <v>1</v>
      </c>
      <c r="H248" s="20">
        <f>ROUND(E248/F248,2)</f>
        <v>13.63</v>
      </c>
    </row>
    <row r="249" spans="1:8" ht="13" x14ac:dyDescent="0.3">
      <c r="A249" s="19" t="s">
        <v>434</v>
      </c>
      <c r="B249" s="19" t="s">
        <v>435</v>
      </c>
      <c r="C249" s="19" t="s">
        <v>436</v>
      </c>
      <c r="D249" s="19">
        <v>100</v>
      </c>
      <c r="E249" s="19">
        <v>40.14</v>
      </c>
      <c r="F249" s="19">
        <v>1</v>
      </c>
      <c r="G249" s="19">
        <v>1</v>
      </c>
      <c r="H249" s="20">
        <f>ROUND(E249/F249,2)</f>
        <v>40.14</v>
      </c>
    </row>
    <row r="250" spans="1:8" ht="13" x14ac:dyDescent="0.3">
      <c r="A250" s="19" t="s">
        <v>437</v>
      </c>
      <c r="B250" s="19" t="s">
        <v>438</v>
      </c>
      <c r="C250" s="19" t="s">
        <v>439</v>
      </c>
      <c r="D250" s="19">
        <v>50</v>
      </c>
      <c r="E250" s="19">
        <v>37.909999999999997</v>
      </c>
      <c r="F250" s="19">
        <v>4</v>
      </c>
      <c r="G250" s="19">
        <v>2</v>
      </c>
      <c r="H250" s="20">
        <f>ROUND(E250/F250,2)</f>
        <v>9.48</v>
      </c>
    </row>
    <row r="251" spans="1:8" ht="13" x14ac:dyDescent="0.3">
      <c r="A251" s="19" t="s">
        <v>440</v>
      </c>
      <c r="B251" s="19" t="s">
        <v>441</v>
      </c>
      <c r="C251" s="19" t="s">
        <v>442</v>
      </c>
      <c r="D251" s="19">
        <v>50</v>
      </c>
      <c r="E251" s="19">
        <v>74.290000000000006</v>
      </c>
      <c r="F251" s="19">
        <v>3</v>
      </c>
      <c r="G251" s="19">
        <v>2</v>
      </c>
      <c r="H251" s="20">
        <f>ROUND(E251/F251,2)</f>
        <v>24.76</v>
      </c>
    </row>
    <row r="252" spans="1:8" ht="13" x14ac:dyDescent="0.3">
      <c r="A252" s="19" t="s">
        <v>443</v>
      </c>
      <c r="B252" s="19" t="s">
        <v>444</v>
      </c>
      <c r="C252" s="19" t="s">
        <v>445</v>
      </c>
      <c r="D252" s="19">
        <v>50</v>
      </c>
      <c r="E252" s="19">
        <v>81.599999999999994</v>
      </c>
      <c r="F252" s="19">
        <v>1</v>
      </c>
      <c r="G252" s="25">
        <v>3</v>
      </c>
      <c r="H252" s="20">
        <f>ROUND(E252/F252,2)</f>
        <v>81.599999999999994</v>
      </c>
    </row>
    <row r="253" spans="1:8" ht="13" x14ac:dyDescent="0.3">
      <c r="A253" s="19" t="s">
        <v>443</v>
      </c>
      <c r="B253" s="19" t="s">
        <v>444</v>
      </c>
      <c r="C253" s="19" t="s">
        <v>445</v>
      </c>
      <c r="D253" s="19">
        <v>100</v>
      </c>
      <c r="E253" s="19">
        <v>5291.4</v>
      </c>
      <c r="F253" s="19">
        <v>2</v>
      </c>
      <c r="G253" s="27"/>
      <c r="H253" s="20">
        <f>ROUND(E253/F253,2)</f>
        <v>2645.7</v>
      </c>
    </row>
    <row r="254" spans="1:8" ht="13" x14ac:dyDescent="0.3">
      <c r="A254" s="19" t="s">
        <v>446</v>
      </c>
      <c r="B254" s="19" t="s">
        <v>447</v>
      </c>
      <c r="C254" s="19" t="s">
        <v>448</v>
      </c>
      <c r="D254" s="19">
        <v>50</v>
      </c>
      <c r="E254" s="19">
        <v>94.62</v>
      </c>
      <c r="F254" s="19">
        <v>4</v>
      </c>
      <c r="G254" s="25">
        <v>3</v>
      </c>
      <c r="H254" s="20">
        <f>ROUND(E254/F254,2)</f>
        <v>23.66</v>
      </c>
    </row>
    <row r="255" spans="1:8" ht="13" x14ac:dyDescent="0.3">
      <c r="A255" s="19" t="s">
        <v>446</v>
      </c>
      <c r="B255" s="19" t="s">
        <v>447</v>
      </c>
      <c r="C255" s="19" t="s">
        <v>448</v>
      </c>
      <c r="D255" s="19">
        <v>100</v>
      </c>
      <c r="E255" s="19">
        <v>3.63</v>
      </c>
      <c r="F255" s="19">
        <v>1</v>
      </c>
      <c r="G255" s="27"/>
      <c r="H255" s="20">
        <f>ROUND(E255/F255,2)</f>
        <v>3.63</v>
      </c>
    </row>
    <row r="256" spans="1:8" ht="13" x14ac:dyDescent="0.3">
      <c r="A256" s="19" t="s">
        <v>449</v>
      </c>
      <c r="B256" s="19" t="s">
        <v>450</v>
      </c>
      <c r="C256" s="19" t="s">
        <v>451</v>
      </c>
      <c r="D256" s="19">
        <v>50</v>
      </c>
      <c r="E256" s="19">
        <v>52.48</v>
      </c>
      <c r="F256" s="19">
        <v>3</v>
      </c>
      <c r="G256" s="25">
        <v>8</v>
      </c>
      <c r="H256" s="20">
        <f>ROUND(E256/F256,2)</f>
        <v>17.489999999999998</v>
      </c>
    </row>
    <row r="257" spans="1:8" ht="13" x14ac:dyDescent="0.3">
      <c r="A257" s="19" t="s">
        <v>449</v>
      </c>
      <c r="B257" s="19" t="s">
        <v>450</v>
      </c>
      <c r="C257" s="19" t="s">
        <v>451</v>
      </c>
      <c r="D257" s="19">
        <v>100</v>
      </c>
      <c r="E257" s="19">
        <v>3101.85</v>
      </c>
      <c r="F257" s="19">
        <v>10</v>
      </c>
      <c r="G257" s="27"/>
      <c r="H257" s="20">
        <f>ROUND(E257/F257,2)</f>
        <v>310.19</v>
      </c>
    </row>
    <row r="258" spans="1:8" ht="13" x14ac:dyDescent="0.3">
      <c r="A258" s="19" t="s">
        <v>452</v>
      </c>
      <c r="B258" s="19" t="s">
        <v>453</v>
      </c>
      <c r="C258" s="19" t="s">
        <v>454</v>
      </c>
      <c r="D258" s="19">
        <v>50</v>
      </c>
      <c r="E258" s="19">
        <v>40.770000000000003</v>
      </c>
      <c r="F258" s="19">
        <v>3</v>
      </c>
      <c r="G258" s="25">
        <v>298</v>
      </c>
      <c r="H258" s="20">
        <f>ROUND(E258/F258,2)</f>
        <v>13.59</v>
      </c>
    </row>
    <row r="259" spans="1:8" ht="13" x14ac:dyDescent="0.3">
      <c r="A259" s="19" t="s">
        <v>452</v>
      </c>
      <c r="B259" s="19" t="s">
        <v>453</v>
      </c>
      <c r="C259" s="19" t="s">
        <v>454</v>
      </c>
      <c r="D259" s="19">
        <v>100</v>
      </c>
      <c r="E259" s="19">
        <v>787579.65</v>
      </c>
      <c r="F259" s="19">
        <v>317</v>
      </c>
      <c r="G259" s="27"/>
      <c r="H259" s="20">
        <f>ROUND(E259/F259,2)</f>
        <v>2484.48</v>
      </c>
    </row>
    <row r="260" spans="1:8" ht="13" x14ac:dyDescent="0.3">
      <c r="A260" s="19" t="s">
        <v>455</v>
      </c>
      <c r="B260" s="19" t="s">
        <v>456</v>
      </c>
      <c r="C260" s="19" t="s">
        <v>457</v>
      </c>
      <c r="D260" s="19">
        <v>50</v>
      </c>
      <c r="E260" s="19">
        <v>99.89</v>
      </c>
      <c r="F260" s="19">
        <v>6</v>
      </c>
      <c r="G260" s="25">
        <v>69</v>
      </c>
      <c r="H260" s="20">
        <f>ROUND(E260/F260,2)</f>
        <v>16.649999999999999</v>
      </c>
    </row>
    <row r="261" spans="1:8" ht="13" x14ac:dyDescent="0.3">
      <c r="A261" s="19" t="s">
        <v>455</v>
      </c>
      <c r="B261" s="19" t="s">
        <v>456</v>
      </c>
      <c r="C261" s="19" t="s">
        <v>457</v>
      </c>
      <c r="D261" s="19">
        <v>100</v>
      </c>
      <c r="E261" s="19">
        <v>34458.46</v>
      </c>
      <c r="F261" s="19">
        <v>90</v>
      </c>
      <c r="G261" s="27"/>
      <c r="H261" s="20">
        <f>ROUND(E261/F261,2)</f>
        <v>382.87</v>
      </c>
    </row>
    <row r="262" spans="1:8" ht="13" x14ac:dyDescent="0.3">
      <c r="A262" s="19" t="s">
        <v>458</v>
      </c>
      <c r="B262" s="19" t="s">
        <v>459</v>
      </c>
      <c r="C262" s="19" t="s">
        <v>460</v>
      </c>
      <c r="D262" s="19">
        <v>50</v>
      </c>
      <c r="E262" s="19">
        <v>107.24</v>
      </c>
      <c r="F262" s="19">
        <v>8</v>
      </c>
      <c r="G262" s="25">
        <v>365</v>
      </c>
      <c r="H262" s="20">
        <f>ROUND(E262/F262,2)</f>
        <v>13.41</v>
      </c>
    </row>
    <row r="263" spans="1:8" ht="13" x14ac:dyDescent="0.3">
      <c r="A263" s="19" t="s">
        <v>458</v>
      </c>
      <c r="B263" s="19" t="s">
        <v>459</v>
      </c>
      <c r="C263" s="19" t="s">
        <v>460</v>
      </c>
      <c r="D263" s="19">
        <v>100</v>
      </c>
      <c r="E263" s="19">
        <v>294633.15999999997</v>
      </c>
      <c r="F263" s="19">
        <v>397</v>
      </c>
      <c r="G263" s="27"/>
      <c r="H263" s="20">
        <f>ROUND(E263/F263,2)</f>
        <v>742.15</v>
      </c>
    </row>
    <row r="264" spans="1:8" ht="13" x14ac:dyDescent="0.3">
      <c r="A264" s="19" t="s">
        <v>461</v>
      </c>
      <c r="B264" s="19" t="s">
        <v>462</v>
      </c>
      <c r="C264" s="19" t="s">
        <v>463</v>
      </c>
      <c r="D264" s="19">
        <v>50</v>
      </c>
      <c r="E264" s="19">
        <v>21.68</v>
      </c>
      <c r="F264" s="19">
        <v>2</v>
      </c>
      <c r="G264" s="25">
        <v>6</v>
      </c>
      <c r="H264" s="20">
        <f>ROUND(E264/F264,2)</f>
        <v>10.84</v>
      </c>
    </row>
    <row r="265" spans="1:8" ht="13" x14ac:dyDescent="0.3">
      <c r="A265" s="19" t="s">
        <v>461</v>
      </c>
      <c r="B265" s="19" t="s">
        <v>462</v>
      </c>
      <c r="C265" s="19" t="s">
        <v>463</v>
      </c>
      <c r="D265" s="19">
        <v>100</v>
      </c>
      <c r="E265" s="19">
        <v>388.37</v>
      </c>
      <c r="F265" s="19">
        <v>12</v>
      </c>
      <c r="G265" s="27"/>
      <c r="H265" s="20">
        <f>ROUND(E265/F265,2)</f>
        <v>32.36</v>
      </c>
    </row>
    <row r="266" spans="1:8" ht="13" x14ac:dyDescent="0.3">
      <c r="A266" s="19" t="s">
        <v>464</v>
      </c>
      <c r="B266" s="19" t="s">
        <v>465</v>
      </c>
      <c r="C266" s="19" t="s">
        <v>466</v>
      </c>
      <c r="D266" s="19">
        <v>100</v>
      </c>
      <c r="E266" s="19">
        <v>47154.36</v>
      </c>
      <c r="F266" s="19">
        <v>199</v>
      </c>
      <c r="G266" s="19">
        <v>188</v>
      </c>
      <c r="H266" s="20">
        <f>ROUND(E266/F266,2)</f>
        <v>236.96</v>
      </c>
    </row>
    <row r="267" spans="1:8" ht="13" x14ac:dyDescent="0.3">
      <c r="A267" s="19" t="s">
        <v>467</v>
      </c>
      <c r="B267" s="19" t="s">
        <v>468</v>
      </c>
      <c r="C267" s="19" t="s">
        <v>466</v>
      </c>
      <c r="D267" s="19">
        <v>100</v>
      </c>
      <c r="E267" s="19">
        <v>47154.36</v>
      </c>
      <c r="F267" s="19">
        <v>199</v>
      </c>
      <c r="G267" s="19">
        <v>188</v>
      </c>
      <c r="H267" s="20">
        <f>ROUND(E267/F267,2)</f>
        <v>236.96</v>
      </c>
    </row>
    <row r="268" spans="1:8" ht="13" x14ac:dyDescent="0.3">
      <c r="A268" s="14" t="s">
        <v>469</v>
      </c>
      <c r="B268" s="15" t="s">
        <v>470</v>
      </c>
      <c r="C268" s="15" t="s">
        <v>471</v>
      </c>
      <c r="D268" s="22" t="s">
        <v>472</v>
      </c>
      <c r="E268" s="23">
        <f>SUM(E269+E270)</f>
        <v>954405.4800000001</v>
      </c>
      <c r="F268" s="24">
        <f>SUM(F269+F270)</f>
        <v>10171</v>
      </c>
      <c r="G268" s="24">
        <v>7100</v>
      </c>
      <c r="H268" s="17">
        <f>ROUND(E268/F268,2)</f>
        <v>93.84</v>
      </c>
    </row>
    <row r="269" spans="1:8" ht="13" x14ac:dyDescent="0.3">
      <c r="A269" s="19" t="s">
        <v>469</v>
      </c>
      <c r="B269" s="19" t="s">
        <v>470</v>
      </c>
      <c r="C269" s="19" t="s">
        <v>471</v>
      </c>
      <c r="D269" s="19">
        <v>75</v>
      </c>
      <c r="E269" s="19">
        <v>125.17</v>
      </c>
      <c r="F269" s="19">
        <v>15</v>
      </c>
      <c r="G269" s="25">
        <v>7100</v>
      </c>
      <c r="H269" s="20">
        <f>ROUND(E269/F269,2)</f>
        <v>8.34</v>
      </c>
    </row>
    <row r="270" spans="1:8" ht="13" x14ac:dyDescent="0.3">
      <c r="A270" s="19" t="s">
        <v>469</v>
      </c>
      <c r="B270" s="19" t="s">
        <v>470</v>
      </c>
      <c r="C270" s="19" t="s">
        <v>471</v>
      </c>
      <c r="D270" s="19">
        <v>100</v>
      </c>
      <c r="E270" s="19">
        <v>954280.31</v>
      </c>
      <c r="F270" s="19">
        <v>10156</v>
      </c>
      <c r="G270" s="27"/>
      <c r="H270" s="20">
        <f>ROUND(E270/F270,2)</f>
        <v>93.96</v>
      </c>
    </row>
    <row r="271" spans="1:8" ht="13" x14ac:dyDescent="0.3">
      <c r="A271" s="19" t="s">
        <v>473</v>
      </c>
      <c r="B271" s="19" t="s">
        <v>474</v>
      </c>
      <c r="C271" s="19" t="s">
        <v>475</v>
      </c>
      <c r="D271" s="19">
        <v>75</v>
      </c>
      <c r="E271" s="19">
        <v>125.17</v>
      </c>
      <c r="F271" s="19">
        <v>15</v>
      </c>
      <c r="G271" s="19">
        <v>14</v>
      </c>
      <c r="H271" s="20">
        <f>ROUND(E271/F271,2)</f>
        <v>8.34</v>
      </c>
    </row>
    <row r="272" spans="1:8" ht="13" x14ac:dyDescent="0.3">
      <c r="A272" s="19" t="s">
        <v>476</v>
      </c>
      <c r="B272" s="19" t="s">
        <v>477</v>
      </c>
      <c r="C272" s="19" t="s">
        <v>478</v>
      </c>
      <c r="D272" s="19">
        <v>75</v>
      </c>
      <c r="E272" s="19">
        <v>125.17</v>
      </c>
      <c r="F272" s="19">
        <v>15</v>
      </c>
      <c r="G272" s="19">
        <v>14</v>
      </c>
      <c r="H272" s="20">
        <f>ROUND(E272/F272,2)</f>
        <v>8.34</v>
      </c>
    </row>
    <row r="273" spans="1:8" ht="13" x14ac:dyDescent="0.3">
      <c r="A273" s="19" t="s">
        <v>479</v>
      </c>
      <c r="B273" s="19" t="s">
        <v>480</v>
      </c>
      <c r="C273" s="19" t="s">
        <v>481</v>
      </c>
      <c r="D273" s="19">
        <v>100</v>
      </c>
      <c r="E273" s="19">
        <v>165238.13</v>
      </c>
      <c r="F273" s="19">
        <v>2611</v>
      </c>
      <c r="G273" s="19">
        <v>1949</v>
      </c>
      <c r="H273" s="20">
        <f>ROUND(E273/F273,2)</f>
        <v>63.29</v>
      </c>
    </row>
    <row r="274" spans="1:8" ht="13" x14ac:dyDescent="0.3">
      <c r="A274" s="19" t="s">
        <v>482</v>
      </c>
      <c r="B274" s="19" t="s">
        <v>483</v>
      </c>
      <c r="C274" s="19" t="s">
        <v>484</v>
      </c>
      <c r="D274" s="19">
        <v>100</v>
      </c>
      <c r="E274" s="19">
        <v>165173.76999999999</v>
      </c>
      <c r="F274" s="19">
        <v>2600</v>
      </c>
      <c r="G274" s="19">
        <v>1938</v>
      </c>
      <c r="H274" s="20">
        <f>ROUND(E274/F274,2)</f>
        <v>63.53</v>
      </c>
    </row>
    <row r="275" spans="1:8" ht="13" x14ac:dyDescent="0.3">
      <c r="A275" s="19" t="s">
        <v>485</v>
      </c>
      <c r="B275" s="19" t="s">
        <v>486</v>
      </c>
      <c r="C275" s="19" t="s">
        <v>487</v>
      </c>
      <c r="D275" s="19">
        <v>100</v>
      </c>
      <c r="E275" s="19">
        <v>64.36</v>
      </c>
      <c r="F275" s="19">
        <v>11</v>
      </c>
      <c r="G275" s="19">
        <v>11</v>
      </c>
      <c r="H275" s="20">
        <f>ROUND(E275/F275,2)</f>
        <v>5.85</v>
      </c>
    </row>
    <row r="276" spans="1:8" ht="13" x14ac:dyDescent="0.3">
      <c r="A276" s="19" t="s">
        <v>488</v>
      </c>
      <c r="B276" s="19" t="s">
        <v>489</v>
      </c>
      <c r="C276" s="19" t="s">
        <v>490</v>
      </c>
      <c r="D276" s="19">
        <v>100</v>
      </c>
      <c r="E276" s="19">
        <v>652470.98</v>
      </c>
      <c r="F276" s="19">
        <v>7327</v>
      </c>
      <c r="G276" s="19">
        <v>5049</v>
      </c>
      <c r="H276" s="20">
        <f>ROUND(E276/F276,2)</f>
        <v>89.05</v>
      </c>
    </row>
    <row r="277" spans="1:8" ht="13" x14ac:dyDescent="0.3">
      <c r="A277" s="19" t="s">
        <v>491</v>
      </c>
      <c r="B277" s="19" t="s">
        <v>492</v>
      </c>
      <c r="C277" s="19" t="s">
        <v>490</v>
      </c>
      <c r="D277" s="19">
        <v>100</v>
      </c>
      <c r="E277" s="19">
        <v>652470.98</v>
      </c>
      <c r="F277" s="19">
        <v>7327</v>
      </c>
      <c r="G277" s="19">
        <v>5049</v>
      </c>
      <c r="H277" s="20">
        <f>ROUND(E277/F277,2)</f>
        <v>89.05</v>
      </c>
    </row>
    <row r="278" spans="1:8" ht="13" x14ac:dyDescent="0.3">
      <c r="A278" s="19" t="s">
        <v>493</v>
      </c>
      <c r="B278" s="19" t="s">
        <v>494</v>
      </c>
      <c r="C278" s="19" t="s">
        <v>495</v>
      </c>
      <c r="D278" s="19">
        <v>100</v>
      </c>
      <c r="E278" s="19">
        <v>136571.20000000001</v>
      </c>
      <c r="F278" s="19">
        <v>218</v>
      </c>
      <c r="G278" s="19">
        <v>116</v>
      </c>
      <c r="H278" s="20">
        <f>ROUND(E278/F278,2)</f>
        <v>626.47</v>
      </c>
    </row>
    <row r="279" spans="1:8" ht="13" x14ac:dyDescent="0.3">
      <c r="A279" s="19" t="s">
        <v>496</v>
      </c>
      <c r="B279" s="19" t="s">
        <v>497</v>
      </c>
      <c r="C279" s="19" t="s">
        <v>495</v>
      </c>
      <c r="D279" s="19">
        <v>100</v>
      </c>
      <c r="E279" s="19">
        <v>136571.20000000001</v>
      </c>
      <c r="F279" s="19">
        <v>218</v>
      </c>
      <c r="G279" s="19">
        <v>116</v>
      </c>
      <c r="H279" s="20">
        <f>ROUND(E279/F279,2)</f>
        <v>626.47</v>
      </c>
    </row>
    <row r="280" spans="1:8" ht="26" x14ac:dyDescent="0.3">
      <c r="A280" s="14" t="s">
        <v>498</v>
      </c>
      <c r="B280" s="15" t="s">
        <v>499</v>
      </c>
      <c r="C280" s="15" t="s">
        <v>500</v>
      </c>
      <c r="D280" s="22" t="s">
        <v>501</v>
      </c>
      <c r="E280" s="23">
        <f>SUM(E281+E282+E283)</f>
        <v>1483394.27</v>
      </c>
      <c r="F280" s="24">
        <f>SUM(F281+F282+F283)</f>
        <v>73593</v>
      </c>
      <c r="G280" s="24">
        <v>51332</v>
      </c>
      <c r="H280" s="17">
        <f>ROUND(E280/F280,2)</f>
        <v>20.16</v>
      </c>
    </row>
    <row r="281" spans="1:8" ht="13" x14ac:dyDescent="0.3">
      <c r="A281" s="19" t="s">
        <v>498</v>
      </c>
      <c r="B281" s="19" t="s">
        <v>499</v>
      </c>
      <c r="C281" s="19" t="s">
        <v>500</v>
      </c>
      <c r="D281" s="19">
        <v>50</v>
      </c>
      <c r="E281" s="19">
        <v>2485.0100000000002</v>
      </c>
      <c r="F281" s="19">
        <v>311</v>
      </c>
      <c r="G281" s="25">
        <v>51332</v>
      </c>
      <c r="H281" s="20">
        <f>ROUND(E281/F281,2)</f>
        <v>7.99</v>
      </c>
    </row>
    <row r="282" spans="1:8" ht="13" x14ac:dyDescent="0.3">
      <c r="A282" s="19" t="s">
        <v>498</v>
      </c>
      <c r="B282" s="19" t="s">
        <v>499</v>
      </c>
      <c r="C282" s="19" t="s">
        <v>500</v>
      </c>
      <c r="D282" s="19">
        <v>75</v>
      </c>
      <c r="E282" s="19">
        <v>903290.28</v>
      </c>
      <c r="F282" s="19">
        <v>42003</v>
      </c>
      <c r="G282" s="26"/>
      <c r="H282" s="20">
        <f>ROUND(E282/F282,2)</f>
        <v>21.51</v>
      </c>
    </row>
    <row r="283" spans="1:8" ht="13" x14ac:dyDescent="0.3">
      <c r="A283" s="19" t="s">
        <v>498</v>
      </c>
      <c r="B283" s="19" t="s">
        <v>499</v>
      </c>
      <c r="C283" s="19" t="s">
        <v>500</v>
      </c>
      <c r="D283" s="19">
        <v>100</v>
      </c>
      <c r="E283" s="19">
        <v>577618.98</v>
      </c>
      <c r="F283" s="19">
        <v>31279</v>
      </c>
      <c r="G283" s="27"/>
      <c r="H283" s="20">
        <f>ROUND(E283/F283,2)</f>
        <v>18.47</v>
      </c>
    </row>
    <row r="284" spans="1:8" ht="13" x14ac:dyDescent="0.3">
      <c r="A284" s="19" t="s">
        <v>502</v>
      </c>
      <c r="B284" s="19" t="s">
        <v>503</v>
      </c>
      <c r="C284" s="19" t="s">
        <v>504</v>
      </c>
      <c r="D284" s="19">
        <v>100</v>
      </c>
      <c r="E284" s="19">
        <v>4102.51</v>
      </c>
      <c r="F284" s="19">
        <v>583</v>
      </c>
      <c r="G284" s="19">
        <v>540</v>
      </c>
      <c r="H284" s="20">
        <f>ROUND(E284/F284,2)</f>
        <v>7.04</v>
      </c>
    </row>
    <row r="285" spans="1:8" ht="13" x14ac:dyDescent="0.3">
      <c r="A285" s="19" t="s">
        <v>505</v>
      </c>
      <c r="B285" s="19" t="s">
        <v>506</v>
      </c>
      <c r="C285" s="19" t="s">
        <v>507</v>
      </c>
      <c r="D285" s="19">
        <v>100</v>
      </c>
      <c r="E285" s="19">
        <v>22863.45</v>
      </c>
      <c r="F285" s="19">
        <v>3333</v>
      </c>
      <c r="G285" s="19">
        <v>3055</v>
      </c>
      <c r="H285" s="20">
        <f>ROUND(E285/F285,2)</f>
        <v>6.86</v>
      </c>
    </row>
    <row r="286" spans="1:8" ht="13" x14ac:dyDescent="0.3">
      <c r="A286" s="19" t="s">
        <v>508</v>
      </c>
      <c r="B286" s="19" t="s">
        <v>509</v>
      </c>
      <c r="C286" s="19" t="s">
        <v>510</v>
      </c>
      <c r="D286" s="19">
        <v>100</v>
      </c>
      <c r="E286" s="19">
        <v>2652.42</v>
      </c>
      <c r="F286" s="19">
        <v>386</v>
      </c>
      <c r="G286" s="19">
        <v>358</v>
      </c>
      <c r="H286" s="20">
        <f>ROUND(E286/F286,2)</f>
        <v>6.87</v>
      </c>
    </row>
    <row r="287" spans="1:8" ht="13" x14ac:dyDescent="0.3">
      <c r="A287" s="19" t="s">
        <v>511</v>
      </c>
      <c r="B287" s="19" t="s">
        <v>512</v>
      </c>
      <c r="C287" s="19" t="s">
        <v>513</v>
      </c>
      <c r="D287" s="19">
        <v>100</v>
      </c>
      <c r="E287" s="19">
        <v>73673.850000000006</v>
      </c>
      <c r="F287" s="19">
        <v>10265</v>
      </c>
      <c r="G287" s="19">
        <v>9187</v>
      </c>
      <c r="H287" s="20">
        <f>ROUND(E287/F287,2)</f>
        <v>7.18</v>
      </c>
    </row>
    <row r="288" spans="1:8" ht="13" x14ac:dyDescent="0.3">
      <c r="A288" s="19" t="s">
        <v>514</v>
      </c>
      <c r="B288" s="19" t="s">
        <v>515</v>
      </c>
      <c r="C288" s="19" t="s">
        <v>516</v>
      </c>
      <c r="D288" s="19">
        <v>100</v>
      </c>
      <c r="E288" s="19">
        <v>531.03</v>
      </c>
      <c r="F288" s="19">
        <v>78</v>
      </c>
      <c r="G288" s="19">
        <v>71</v>
      </c>
      <c r="H288" s="20">
        <f>ROUND(E288/F288,2)</f>
        <v>6.81</v>
      </c>
    </row>
    <row r="289" spans="1:8" ht="13" x14ac:dyDescent="0.3">
      <c r="A289" s="19" t="s">
        <v>517</v>
      </c>
      <c r="B289" s="19" t="s">
        <v>518</v>
      </c>
      <c r="C289" s="19" t="s">
        <v>519</v>
      </c>
      <c r="D289" s="19">
        <v>100</v>
      </c>
      <c r="E289" s="19">
        <v>3098.45</v>
      </c>
      <c r="F289" s="19">
        <v>309</v>
      </c>
      <c r="G289" s="19">
        <v>263</v>
      </c>
      <c r="H289" s="20">
        <f>ROUND(E289/F289,2)</f>
        <v>10.029999999999999</v>
      </c>
    </row>
    <row r="290" spans="1:8" ht="13" x14ac:dyDescent="0.3">
      <c r="A290" s="19" t="s">
        <v>520</v>
      </c>
      <c r="B290" s="19" t="s">
        <v>521</v>
      </c>
      <c r="C290" s="19" t="s">
        <v>522</v>
      </c>
      <c r="D290" s="19">
        <v>100</v>
      </c>
      <c r="E290" s="19">
        <v>120.46</v>
      </c>
      <c r="F290" s="19">
        <v>14</v>
      </c>
      <c r="G290" s="19">
        <v>14</v>
      </c>
      <c r="H290" s="20">
        <f>ROUND(E290/F290,2)</f>
        <v>8.6</v>
      </c>
    </row>
    <row r="291" spans="1:8" ht="13" x14ac:dyDescent="0.3">
      <c r="A291" s="19" t="s">
        <v>523</v>
      </c>
      <c r="B291" s="19" t="s">
        <v>524</v>
      </c>
      <c r="C291" s="19" t="s">
        <v>525</v>
      </c>
      <c r="D291" s="19">
        <v>100</v>
      </c>
      <c r="E291" s="19">
        <v>21829.18</v>
      </c>
      <c r="F291" s="19">
        <v>2276</v>
      </c>
      <c r="G291" s="19">
        <v>1981</v>
      </c>
      <c r="H291" s="20">
        <f>ROUND(E291/F291,2)</f>
        <v>9.59</v>
      </c>
    </row>
    <row r="292" spans="1:8" ht="13" x14ac:dyDescent="0.3">
      <c r="A292" s="19" t="s">
        <v>526</v>
      </c>
      <c r="B292" s="19" t="s">
        <v>527</v>
      </c>
      <c r="C292" s="19" t="s">
        <v>528</v>
      </c>
      <c r="D292" s="19">
        <v>100</v>
      </c>
      <c r="E292" s="19">
        <v>48171.96</v>
      </c>
      <c r="F292" s="19">
        <v>6109</v>
      </c>
      <c r="G292" s="19">
        <v>5401</v>
      </c>
      <c r="H292" s="20">
        <f>ROUND(E292/F292,2)</f>
        <v>7.89</v>
      </c>
    </row>
    <row r="293" spans="1:8" ht="13" x14ac:dyDescent="0.3">
      <c r="A293" s="19" t="s">
        <v>529</v>
      </c>
      <c r="B293" s="19" t="s">
        <v>530</v>
      </c>
      <c r="C293" s="19" t="s">
        <v>531</v>
      </c>
      <c r="D293" s="19">
        <v>50</v>
      </c>
      <c r="E293" s="19">
        <v>420.66</v>
      </c>
      <c r="F293" s="19">
        <v>51</v>
      </c>
      <c r="G293" s="25">
        <v>6453</v>
      </c>
      <c r="H293" s="20">
        <f>ROUND(E293/F293,2)</f>
        <v>8.25</v>
      </c>
    </row>
    <row r="294" spans="1:8" ht="13" x14ac:dyDescent="0.3">
      <c r="A294" s="19" t="s">
        <v>529</v>
      </c>
      <c r="B294" s="19" t="s">
        <v>530</v>
      </c>
      <c r="C294" s="19" t="s">
        <v>531</v>
      </c>
      <c r="D294" s="19">
        <v>75</v>
      </c>
      <c r="E294" s="19">
        <v>312349.94</v>
      </c>
      <c r="F294" s="19">
        <v>10585</v>
      </c>
      <c r="G294" s="26"/>
      <c r="H294" s="20">
        <f>ROUND(E294/F294,2)</f>
        <v>29.51</v>
      </c>
    </row>
    <row r="295" spans="1:8" ht="13" x14ac:dyDescent="0.3">
      <c r="A295" s="19" t="s">
        <v>529</v>
      </c>
      <c r="B295" s="19" t="s">
        <v>530</v>
      </c>
      <c r="C295" s="19" t="s">
        <v>531</v>
      </c>
      <c r="D295" s="19">
        <v>100</v>
      </c>
      <c r="E295" s="19">
        <v>450.79</v>
      </c>
      <c r="F295" s="19">
        <v>75</v>
      </c>
      <c r="G295" s="27"/>
      <c r="H295" s="20">
        <f>ROUND(E295/F295,2)</f>
        <v>6.01</v>
      </c>
    </row>
    <row r="296" spans="1:8" ht="13" x14ac:dyDescent="0.3">
      <c r="A296" s="19" t="s">
        <v>532</v>
      </c>
      <c r="B296" s="19" t="s">
        <v>533</v>
      </c>
      <c r="C296" s="19" t="s">
        <v>534</v>
      </c>
      <c r="D296" s="19">
        <v>50</v>
      </c>
      <c r="E296" s="19">
        <v>2064.35</v>
      </c>
      <c r="F296" s="19">
        <v>260</v>
      </c>
      <c r="G296" s="25">
        <v>26629</v>
      </c>
      <c r="H296" s="20">
        <f>ROUND(E296/F296,2)</f>
        <v>7.94</v>
      </c>
    </row>
    <row r="297" spans="1:8" ht="13" x14ac:dyDescent="0.3">
      <c r="A297" s="19" t="s">
        <v>532</v>
      </c>
      <c r="B297" s="19" t="s">
        <v>533</v>
      </c>
      <c r="C297" s="19" t="s">
        <v>534</v>
      </c>
      <c r="D297" s="19">
        <v>75</v>
      </c>
      <c r="E297" s="19">
        <v>590710.38</v>
      </c>
      <c r="F297" s="19">
        <v>31386</v>
      </c>
      <c r="G297" s="26"/>
      <c r="H297" s="20">
        <f>ROUND(E297/F297,2)</f>
        <v>18.82</v>
      </c>
    </row>
    <row r="298" spans="1:8" ht="13" x14ac:dyDescent="0.3">
      <c r="A298" s="19" t="s">
        <v>532</v>
      </c>
      <c r="B298" s="19" t="s">
        <v>533</v>
      </c>
      <c r="C298" s="19" t="s">
        <v>534</v>
      </c>
      <c r="D298" s="19">
        <v>100</v>
      </c>
      <c r="E298" s="19">
        <v>90197</v>
      </c>
      <c r="F298" s="19">
        <v>7581</v>
      </c>
      <c r="G298" s="27"/>
      <c r="H298" s="20">
        <f>ROUND(E298/F298,2)</f>
        <v>11.9</v>
      </c>
    </row>
    <row r="299" spans="1:8" ht="13" x14ac:dyDescent="0.3">
      <c r="A299" s="19" t="s">
        <v>535</v>
      </c>
      <c r="B299" s="19" t="s">
        <v>536</v>
      </c>
      <c r="C299" s="19" t="s">
        <v>537</v>
      </c>
      <c r="D299" s="19">
        <v>75</v>
      </c>
      <c r="E299" s="19">
        <v>159.75</v>
      </c>
      <c r="F299" s="19">
        <v>23</v>
      </c>
      <c r="G299" s="25">
        <v>20</v>
      </c>
      <c r="H299" s="20">
        <f>ROUND(E299/F299,2)</f>
        <v>6.95</v>
      </c>
    </row>
    <row r="300" spans="1:8" ht="13" x14ac:dyDescent="0.3">
      <c r="A300" s="19" t="s">
        <v>535</v>
      </c>
      <c r="B300" s="19" t="s">
        <v>536</v>
      </c>
      <c r="C300" s="19" t="s">
        <v>537</v>
      </c>
      <c r="D300" s="19">
        <v>100</v>
      </c>
      <c r="E300" s="19">
        <v>13.48</v>
      </c>
      <c r="F300" s="19">
        <v>1</v>
      </c>
      <c r="G300" s="27"/>
      <c r="H300" s="20">
        <f>ROUND(E300/F300,2)</f>
        <v>13.48</v>
      </c>
    </row>
    <row r="301" spans="1:8" ht="13" x14ac:dyDescent="0.3">
      <c r="A301" s="19" t="s">
        <v>538</v>
      </c>
      <c r="B301" s="19" t="s">
        <v>539</v>
      </c>
      <c r="C301" s="19" t="s">
        <v>540</v>
      </c>
      <c r="D301" s="19">
        <v>100</v>
      </c>
      <c r="E301" s="19">
        <v>110.58</v>
      </c>
      <c r="F301" s="19">
        <v>10</v>
      </c>
      <c r="G301" s="19">
        <v>10</v>
      </c>
      <c r="H301" s="20">
        <f>ROUND(E301/F301,2)</f>
        <v>11.06</v>
      </c>
    </row>
    <row r="302" spans="1:8" ht="13" x14ac:dyDescent="0.3">
      <c r="A302" s="19" t="s">
        <v>541</v>
      </c>
      <c r="B302" s="19" t="s">
        <v>542</v>
      </c>
      <c r="C302" s="19" t="s">
        <v>543</v>
      </c>
      <c r="D302" s="19">
        <v>100</v>
      </c>
      <c r="E302" s="19">
        <v>309803.82</v>
      </c>
      <c r="F302" s="19">
        <v>259</v>
      </c>
      <c r="G302" s="19">
        <v>169</v>
      </c>
      <c r="H302" s="20">
        <f>ROUND(E302/F302,2)</f>
        <v>1196.1500000000001</v>
      </c>
    </row>
    <row r="303" spans="1:8" ht="13" x14ac:dyDescent="0.3">
      <c r="A303" s="19" t="s">
        <v>544</v>
      </c>
      <c r="B303" s="19" t="s">
        <v>545</v>
      </c>
      <c r="C303" s="19" t="s">
        <v>546</v>
      </c>
      <c r="D303" s="19">
        <v>75</v>
      </c>
      <c r="E303" s="19">
        <v>70.209999999999994</v>
      </c>
      <c r="F303" s="19">
        <v>9</v>
      </c>
      <c r="G303" s="19">
        <v>9</v>
      </c>
      <c r="H303" s="20">
        <f>ROUND(E303/F303,2)</f>
        <v>7.8</v>
      </c>
    </row>
    <row r="304" spans="1:8" ht="39" x14ac:dyDescent="0.3">
      <c r="A304" s="14" t="s">
        <v>547</v>
      </c>
      <c r="B304" s="15" t="s">
        <v>548</v>
      </c>
      <c r="C304" s="15" t="s">
        <v>549</v>
      </c>
      <c r="D304" s="22" t="s">
        <v>501</v>
      </c>
      <c r="E304" s="28">
        <f>SUM(E305+E306+E307)</f>
        <v>6967254.3999999994</v>
      </c>
      <c r="F304" s="29">
        <f>SUM(F305+F306+F307)</f>
        <v>222916</v>
      </c>
      <c r="G304" s="24">
        <v>122748</v>
      </c>
      <c r="H304" s="17">
        <f>ROUND(E304/F304,2)</f>
        <v>31.26</v>
      </c>
    </row>
    <row r="305" spans="1:8" ht="13" x14ac:dyDescent="0.3">
      <c r="A305" s="19" t="s">
        <v>547</v>
      </c>
      <c r="B305" s="19" t="s">
        <v>548</v>
      </c>
      <c r="C305" s="19" t="s">
        <v>549</v>
      </c>
      <c r="D305" s="19">
        <v>50</v>
      </c>
      <c r="E305" s="19">
        <v>93624.73</v>
      </c>
      <c r="F305" s="19">
        <v>13066</v>
      </c>
      <c r="G305" s="25">
        <v>122748</v>
      </c>
      <c r="H305" s="20">
        <f>ROUND(E305/F305,2)</f>
        <v>7.17</v>
      </c>
    </row>
    <row r="306" spans="1:8" ht="13" x14ac:dyDescent="0.3">
      <c r="A306" s="19" t="s">
        <v>547</v>
      </c>
      <c r="B306" s="19" t="s">
        <v>548</v>
      </c>
      <c r="C306" s="19" t="s">
        <v>549</v>
      </c>
      <c r="D306" s="19">
        <v>75</v>
      </c>
      <c r="E306" s="19">
        <v>585798.94999999995</v>
      </c>
      <c r="F306" s="19">
        <v>93916</v>
      </c>
      <c r="G306" s="26"/>
      <c r="H306" s="20">
        <f>ROUND(E306/F306,2)</f>
        <v>6.24</v>
      </c>
    </row>
    <row r="307" spans="1:8" ht="13" x14ac:dyDescent="0.3">
      <c r="A307" s="19" t="s">
        <v>547</v>
      </c>
      <c r="B307" s="19" t="s">
        <v>548</v>
      </c>
      <c r="C307" s="19" t="s">
        <v>549</v>
      </c>
      <c r="D307" s="19">
        <v>100</v>
      </c>
      <c r="E307" s="19">
        <v>6287830.7199999997</v>
      </c>
      <c r="F307" s="19">
        <v>115934</v>
      </c>
      <c r="G307" s="27"/>
      <c r="H307" s="20">
        <f>ROUND(E307/F307,2)</f>
        <v>54.24</v>
      </c>
    </row>
    <row r="308" spans="1:8" ht="13" x14ac:dyDescent="0.3">
      <c r="A308" s="19" t="s">
        <v>550</v>
      </c>
      <c r="B308" s="19" t="s">
        <v>551</v>
      </c>
      <c r="C308" s="19" t="s">
        <v>552</v>
      </c>
      <c r="D308" s="19">
        <v>75</v>
      </c>
      <c r="E308" s="19">
        <v>104513.83</v>
      </c>
      <c r="F308" s="19">
        <v>35445</v>
      </c>
      <c r="G308" s="25">
        <v>31061</v>
      </c>
      <c r="H308" s="20">
        <f>ROUND(E308/F308,2)</f>
        <v>2.95</v>
      </c>
    </row>
    <row r="309" spans="1:8" ht="13" x14ac:dyDescent="0.3">
      <c r="A309" s="19" t="s">
        <v>550</v>
      </c>
      <c r="B309" s="19" t="s">
        <v>551</v>
      </c>
      <c r="C309" s="19" t="s">
        <v>552</v>
      </c>
      <c r="D309" s="19">
        <v>100</v>
      </c>
      <c r="E309" s="19">
        <v>938.39</v>
      </c>
      <c r="F309" s="19">
        <v>331</v>
      </c>
      <c r="G309" s="27"/>
      <c r="H309" s="20">
        <f>ROUND(E309/F309,2)</f>
        <v>2.84</v>
      </c>
    </row>
    <row r="310" spans="1:8" ht="13" x14ac:dyDescent="0.3">
      <c r="A310" s="19" t="s">
        <v>553</v>
      </c>
      <c r="B310" s="19" t="s">
        <v>554</v>
      </c>
      <c r="C310" s="19" t="s">
        <v>555</v>
      </c>
      <c r="D310" s="19">
        <v>75</v>
      </c>
      <c r="E310" s="19">
        <v>35299.43</v>
      </c>
      <c r="F310" s="19">
        <v>5258</v>
      </c>
      <c r="G310" s="25">
        <v>4753</v>
      </c>
      <c r="H310" s="20">
        <f>ROUND(E310/F310,2)</f>
        <v>6.71</v>
      </c>
    </row>
    <row r="311" spans="1:8" ht="13" x14ac:dyDescent="0.3">
      <c r="A311" s="19" t="s">
        <v>553</v>
      </c>
      <c r="B311" s="19" t="s">
        <v>554</v>
      </c>
      <c r="C311" s="19" t="s">
        <v>555</v>
      </c>
      <c r="D311" s="19">
        <v>100</v>
      </c>
      <c r="E311" s="19">
        <v>303.08999999999997</v>
      </c>
      <c r="F311" s="19">
        <v>34</v>
      </c>
      <c r="G311" s="27"/>
      <c r="H311" s="20">
        <f>ROUND(E311/F311,2)</f>
        <v>8.91</v>
      </c>
    </row>
    <row r="312" spans="1:8" ht="13" x14ac:dyDescent="0.3">
      <c r="A312" s="19" t="s">
        <v>556</v>
      </c>
      <c r="B312" s="19" t="s">
        <v>557</v>
      </c>
      <c r="C312" s="19" t="s">
        <v>558</v>
      </c>
      <c r="D312" s="19">
        <v>50</v>
      </c>
      <c r="E312" s="19">
        <v>1673.52</v>
      </c>
      <c r="F312" s="19">
        <v>71</v>
      </c>
      <c r="G312" s="25">
        <v>4333</v>
      </c>
      <c r="H312" s="20">
        <f>ROUND(E312/F312,2)</f>
        <v>23.57</v>
      </c>
    </row>
    <row r="313" spans="1:8" ht="13" x14ac:dyDescent="0.3">
      <c r="A313" s="19" t="s">
        <v>556</v>
      </c>
      <c r="B313" s="19" t="s">
        <v>557</v>
      </c>
      <c r="C313" s="19" t="s">
        <v>558</v>
      </c>
      <c r="D313" s="19">
        <v>75</v>
      </c>
      <c r="E313" s="19">
        <v>65480.1</v>
      </c>
      <c r="F313" s="19">
        <v>2777</v>
      </c>
      <c r="G313" s="26"/>
      <c r="H313" s="20">
        <f>ROUND(E313/F313,2)</f>
        <v>23.58</v>
      </c>
    </row>
    <row r="314" spans="1:8" ht="13" x14ac:dyDescent="0.3">
      <c r="A314" s="19" t="s">
        <v>556</v>
      </c>
      <c r="B314" s="19" t="s">
        <v>557</v>
      </c>
      <c r="C314" s="19" t="s">
        <v>558</v>
      </c>
      <c r="D314" s="19">
        <v>100</v>
      </c>
      <c r="E314" s="19">
        <v>482832.39</v>
      </c>
      <c r="F314" s="19">
        <v>6804</v>
      </c>
      <c r="G314" s="27"/>
      <c r="H314" s="20">
        <f>ROUND(E314/F314,2)</f>
        <v>70.959999999999994</v>
      </c>
    </row>
    <row r="315" spans="1:8" ht="13" x14ac:dyDescent="0.3">
      <c r="A315" s="19" t="s">
        <v>559</v>
      </c>
      <c r="B315" s="19" t="s">
        <v>560</v>
      </c>
      <c r="C315" s="19" t="s">
        <v>561</v>
      </c>
      <c r="D315" s="19">
        <v>50</v>
      </c>
      <c r="E315" s="19">
        <v>90717.3</v>
      </c>
      <c r="F315" s="19">
        <v>12884</v>
      </c>
      <c r="G315" s="25">
        <v>64657</v>
      </c>
      <c r="H315" s="20">
        <f>ROUND(E315/F315,2)</f>
        <v>7.04</v>
      </c>
    </row>
    <row r="316" spans="1:8" ht="13" x14ac:dyDescent="0.3">
      <c r="A316" s="19" t="s">
        <v>559</v>
      </c>
      <c r="B316" s="19" t="s">
        <v>560</v>
      </c>
      <c r="C316" s="19" t="s">
        <v>561</v>
      </c>
      <c r="D316" s="19">
        <v>75</v>
      </c>
      <c r="E316" s="19">
        <v>99029.82</v>
      </c>
      <c r="F316" s="19">
        <v>5734</v>
      </c>
      <c r="G316" s="26"/>
      <c r="H316" s="20">
        <f>ROUND(E316/F316,2)</f>
        <v>17.27</v>
      </c>
    </row>
    <row r="317" spans="1:8" ht="13" x14ac:dyDescent="0.3">
      <c r="A317" s="19" t="s">
        <v>559</v>
      </c>
      <c r="B317" s="19" t="s">
        <v>560</v>
      </c>
      <c r="C317" s="19" t="s">
        <v>561</v>
      </c>
      <c r="D317" s="19">
        <v>100</v>
      </c>
      <c r="E317" s="19">
        <v>5450749.9400000004</v>
      </c>
      <c r="F317" s="19">
        <v>106997</v>
      </c>
      <c r="G317" s="27"/>
      <c r="H317" s="20">
        <f>ROUND(E317/F317,2)</f>
        <v>50.94</v>
      </c>
    </row>
    <row r="318" spans="1:8" ht="13" x14ac:dyDescent="0.3">
      <c r="A318" s="19" t="s">
        <v>562</v>
      </c>
      <c r="B318" s="19" t="s">
        <v>563</v>
      </c>
      <c r="C318" s="19" t="s">
        <v>564</v>
      </c>
      <c r="D318" s="19">
        <v>50</v>
      </c>
      <c r="E318" s="19">
        <v>1226.1199999999999</v>
      </c>
      <c r="F318" s="19">
        <v>110</v>
      </c>
      <c r="G318" s="25">
        <v>866</v>
      </c>
      <c r="H318" s="20">
        <f>ROUND(E318/F318,2)</f>
        <v>11.15</v>
      </c>
    </row>
    <row r="319" spans="1:8" ht="13" x14ac:dyDescent="0.3">
      <c r="A319" s="19" t="s">
        <v>562</v>
      </c>
      <c r="B319" s="19" t="s">
        <v>563</v>
      </c>
      <c r="C319" s="19" t="s">
        <v>564</v>
      </c>
      <c r="D319" s="19">
        <v>75</v>
      </c>
      <c r="E319" s="19">
        <v>6783.65</v>
      </c>
      <c r="F319" s="19">
        <v>302</v>
      </c>
      <c r="G319" s="26"/>
      <c r="H319" s="20">
        <f>ROUND(E319/F319,2)</f>
        <v>22.46</v>
      </c>
    </row>
    <row r="320" spans="1:8" ht="13" x14ac:dyDescent="0.3">
      <c r="A320" s="19" t="s">
        <v>562</v>
      </c>
      <c r="B320" s="19" t="s">
        <v>563</v>
      </c>
      <c r="C320" s="19" t="s">
        <v>564</v>
      </c>
      <c r="D320" s="19">
        <v>100</v>
      </c>
      <c r="E320" s="19">
        <v>64732.21</v>
      </c>
      <c r="F320" s="19">
        <v>1121</v>
      </c>
      <c r="G320" s="27"/>
      <c r="H320" s="20">
        <f>ROUND(E320/F320,2)</f>
        <v>57.75</v>
      </c>
    </row>
    <row r="321" spans="1:8" ht="13" x14ac:dyDescent="0.3">
      <c r="A321" s="19" t="s">
        <v>565</v>
      </c>
      <c r="B321" s="19" t="s">
        <v>566</v>
      </c>
      <c r="C321" s="19" t="s">
        <v>567</v>
      </c>
      <c r="D321" s="19">
        <v>75</v>
      </c>
      <c r="E321" s="19">
        <v>1953.84</v>
      </c>
      <c r="F321" s="19">
        <v>79</v>
      </c>
      <c r="G321" s="25">
        <v>67</v>
      </c>
      <c r="H321" s="20">
        <f>ROUND(E321/F321,2)</f>
        <v>24.73</v>
      </c>
    </row>
    <row r="322" spans="1:8" ht="13" x14ac:dyDescent="0.3">
      <c r="A322" s="19" t="s">
        <v>565</v>
      </c>
      <c r="B322" s="19" t="s">
        <v>566</v>
      </c>
      <c r="C322" s="19" t="s">
        <v>567</v>
      </c>
      <c r="D322" s="19">
        <v>100</v>
      </c>
      <c r="E322" s="19">
        <v>100.77</v>
      </c>
      <c r="F322" s="19">
        <v>4</v>
      </c>
      <c r="G322" s="27"/>
      <c r="H322" s="20">
        <f>ROUND(E322/F322,2)</f>
        <v>25.19</v>
      </c>
    </row>
    <row r="323" spans="1:8" ht="13" x14ac:dyDescent="0.3">
      <c r="A323" s="19" t="s">
        <v>568</v>
      </c>
      <c r="B323" s="19" t="s">
        <v>569</v>
      </c>
      <c r="C323" s="19" t="s">
        <v>570</v>
      </c>
      <c r="D323" s="19">
        <v>100</v>
      </c>
      <c r="E323" s="19">
        <v>167760.54999999999</v>
      </c>
      <c r="F323" s="19">
        <v>125</v>
      </c>
      <c r="G323" s="19">
        <v>79</v>
      </c>
      <c r="H323" s="20">
        <f>ROUND(E323/F323,2)</f>
        <v>1342.08</v>
      </c>
    </row>
    <row r="324" spans="1:8" ht="13" x14ac:dyDescent="0.3">
      <c r="A324" s="19" t="s">
        <v>571</v>
      </c>
      <c r="B324" s="19" t="s">
        <v>572</v>
      </c>
      <c r="C324" s="19" t="s">
        <v>573</v>
      </c>
      <c r="D324" s="19">
        <v>75</v>
      </c>
      <c r="E324" s="19">
        <v>10713.37</v>
      </c>
      <c r="F324" s="19">
        <v>309</v>
      </c>
      <c r="G324" s="25">
        <v>281</v>
      </c>
      <c r="H324" s="20">
        <f>ROUND(E324/F324,2)</f>
        <v>34.67</v>
      </c>
    </row>
    <row r="325" spans="1:8" ht="13" x14ac:dyDescent="0.3">
      <c r="A325" s="19" t="s">
        <v>571</v>
      </c>
      <c r="B325" s="19" t="s">
        <v>572</v>
      </c>
      <c r="C325" s="19" t="s">
        <v>573</v>
      </c>
      <c r="D325" s="19">
        <v>100</v>
      </c>
      <c r="E325" s="19">
        <v>82.71</v>
      </c>
      <c r="F325" s="19">
        <v>2</v>
      </c>
      <c r="G325" s="27"/>
      <c r="H325" s="20">
        <f>ROUND(E325/F325,2)</f>
        <v>41.36</v>
      </c>
    </row>
    <row r="326" spans="1:8" ht="13" x14ac:dyDescent="0.3">
      <c r="A326" s="19" t="s">
        <v>574</v>
      </c>
      <c r="B326" s="19" t="s">
        <v>575</v>
      </c>
      <c r="C326" s="19" t="s">
        <v>576</v>
      </c>
      <c r="D326" s="19">
        <v>100</v>
      </c>
      <c r="E326" s="19">
        <v>75957.16</v>
      </c>
      <c r="F326" s="19">
        <v>176</v>
      </c>
      <c r="G326" s="19">
        <v>129</v>
      </c>
      <c r="H326" s="20">
        <f>ROUND(E326/F326,2)</f>
        <v>431.57</v>
      </c>
    </row>
    <row r="327" spans="1:8" ht="13" x14ac:dyDescent="0.3">
      <c r="A327" s="19" t="s">
        <v>577</v>
      </c>
      <c r="B327" s="19" t="s">
        <v>578</v>
      </c>
      <c r="C327" s="19" t="s">
        <v>579</v>
      </c>
      <c r="D327" s="19">
        <v>75</v>
      </c>
      <c r="E327" s="19">
        <v>4784.62</v>
      </c>
      <c r="F327" s="19">
        <v>89</v>
      </c>
      <c r="G327" s="25">
        <v>89</v>
      </c>
      <c r="H327" s="20">
        <f>ROUND(E327/F327,2)</f>
        <v>53.76</v>
      </c>
    </row>
    <row r="328" spans="1:8" ht="13" x14ac:dyDescent="0.3">
      <c r="A328" s="19" t="s">
        <v>577</v>
      </c>
      <c r="B328" s="19" t="s">
        <v>578</v>
      </c>
      <c r="C328" s="19" t="s">
        <v>579</v>
      </c>
      <c r="D328" s="19">
        <v>100</v>
      </c>
      <c r="E328" s="19">
        <v>1612.7</v>
      </c>
      <c r="F328" s="19">
        <v>22</v>
      </c>
      <c r="G328" s="27"/>
      <c r="H328" s="20">
        <f>ROUND(E328/F328,2)</f>
        <v>73.3</v>
      </c>
    </row>
    <row r="329" spans="1:8" ht="13" x14ac:dyDescent="0.3">
      <c r="A329" s="19" t="s">
        <v>580</v>
      </c>
      <c r="B329" s="19" t="s">
        <v>581</v>
      </c>
      <c r="C329" s="19" t="s">
        <v>582</v>
      </c>
      <c r="D329" s="19">
        <v>75</v>
      </c>
      <c r="E329" s="19">
        <v>175.12</v>
      </c>
      <c r="F329" s="19">
        <v>8</v>
      </c>
      <c r="G329" s="25">
        <v>22</v>
      </c>
      <c r="H329" s="20">
        <f>ROUND(E329/F329,2)</f>
        <v>21.89</v>
      </c>
    </row>
    <row r="330" spans="1:8" ht="13" x14ac:dyDescent="0.3">
      <c r="A330" s="19" t="s">
        <v>580</v>
      </c>
      <c r="B330" s="19" t="s">
        <v>581</v>
      </c>
      <c r="C330" s="19" t="s">
        <v>582</v>
      </c>
      <c r="D330" s="19">
        <v>100</v>
      </c>
      <c r="E330" s="19">
        <v>314.88</v>
      </c>
      <c r="F330" s="19">
        <v>16</v>
      </c>
      <c r="G330" s="27"/>
      <c r="H330" s="20">
        <f>ROUND(E330/F330,2)</f>
        <v>19.68</v>
      </c>
    </row>
    <row r="331" spans="1:8" ht="13" x14ac:dyDescent="0.3">
      <c r="A331" s="19" t="s">
        <v>583</v>
      </c>
      <c r="B331" s="19" t="s">
        <v>584</v>
      </c>
      <c r="C331" s="19" t="s">
        <v>585</v>
      </c>
      <c r="D331" s="19">
        <v>75</v>
      </c>
      <c r="E331" s="19">
        <v>5823.18</v>
      </c>
      <c r="F331" s="19">
        <v>198</v>
      </c>
      <c r="G331" s="25">
        <v>179</v>
      </c>
      <c r="H331" s="20">
        <f>ROUND(E331/F331,2)</f>
        <v>29.41</v>
      </c>
    </row>
    <row r="332" spans="1:8" ht="13" x14ac:dyDescent="0.3">
      <c r="A332" s="19" t="s">
        <v>583</v>
      </c>
      <c r="B332" s="19" t="s">
        <v>584</v>
      </c>
      <c r="C332" s="19" t="s">
        <v>585</v>
      </c>
      <c r="D332" s="19">
        <v>100</v>
      </c>
      <c r="E332" s="19">
        <v>421.35</v>
      </c>
      <c r="F332" s="19">
        <v>14</v>
      </c>
      <c r="G332" s="27"/>
      <c r="H332" s="20">
        <f>ROUND(E332/F332,2)</f>
        <v>30.1</v>
      </c>
    </row>
    <row r="333" spans="1:8" ht="13" x14ac:dyDescent="0.3">
      <c r="A333" s="19" t="s">
        <v>586</v>
      </c>
      <c r="B333" s="19" t="s">
        <v>587</v>
      </c>
      <c r="C333" s="19" t="s">
        <v>588</v>
      </c>
      <c r="D333" s="19">
        <v>100</v>
      </c>
      <c r="E333" s="19">
        <v>1184.58</v>
      </c>
      <c r="F333" s="19">
        <v>6</v>
      </c>
      <c r="G333" s="19">
        <v>6</v>
      </c>
      <c r="H333" s="20">
        <f>ROUND(E333/F333,2)</f>
        <v>197.43</v>
      </c>
    </row>
    <row r="334" spans="1:8" ht="13" x14ac:dyDescent="0.3">
      <c r="A334" s="19" t="s">
        <v>589</v>
      </c>
      <c r="B334" s="19" t="s">
        <v>590</v>
      </c>
      <c r="C334" s="19" t="s">
        <v>591</v>
      </c>
      <c r="D334" s="19">
        <v>100</v>
      </c>
      <c r="E334" s="19">
        <v>34629.96</v>
      </c>
      <c r="F334" s="19">
        <v>27</v>
      </c>
      <c r="G334" s="19">
        <v>27</v>
      </c>
      <c r="H334" s="20">
        <f>ROUND(E334/F334,2)</f>
        <v>1282.5899999999999</v>
      </c>
    </row>
    <row r="335" spans="1:8" ht="13" x14ac:dyDescent="0.3">
      <c r="A335" s="19" t="s">
        <v>592</v>
      </c>
      <c r="B335" s="19" t="s">
        <v>593</v>
      </c>
      <c r="C335" s="19" t="s">
        <v>594</v>
      </c>
      <c r="D335" s="19">
        <v>100</v>
      </c>
      <c r="E335" s="19">
        <v>1046.27</v>
      </c>
      <c r="F335" s="19">
        <v>168</v>
      </c>
      <c r="G335" s="19">
        <v>163</v>
      </c>
      <c r="H335" s="20">
        <f>ROUND(E335/F335,2)</f>
        <v>6.23</v>
      </c>
    </row>
    <row r="336" spans="1:8" ht="13" x14ac:dyDescent="0.3">
      <c r="A336" s="19" t="s">
        <v>595</v>
      </c>
      <c r="B336" s="19" t="s">
        <v>596</v>
      </c>
      <c r="C336" s="19" t="s">
        <v>597</v>
      </c>
      <c r="D336" s="19">
        <v>75</v>
      </c>
      <c r="E336" s="19">
        <v>236954.04</v>
      </c>
      <c r="F336" s="19">
        <v>40877</v>
      </c>
      <c r="G336" s="25">
        <v>37248</v>
      </c>
      <c r="H336" s="20">
        <f>ROUND(E336/F336,2)</f>
        <v>5.8</v>
      </c>
    </row>
    <row r="337" spans="1:8" ht="13" x14ac:dyDescent="0.3">
      <c r="A337" s="19" t="s">
        <v>595</v>
      </c>
      <c r="B337" s="19" t="s">
        <v>596</v>
      </c>
      <c r="C337" s="19" t="s">
        <v>597</v>
      </c>
      <c r="D337" s="19">
        <v>100</v>
      </c>
      <c r="E337" s="19">
        <v>19.3</v>
      </c>
      <c r="F337" s="19">
        <v>4</v>
      </c>
      <c r="G337" s="27"/>
      <c r="H337" s="20">
        <f>ROUND(E337/F337,2)</f>
        <v>4.83</v>
      </c>
    </row>
    <row r="338" spans="1:8" ht="13" x14ac:dyDescent="0.3">
      <c r="A338" s="19" t="s">
        <v>598</v>
      </c>
      <c r="B338" s="19" t="s">
        <v>599</v>
      </c>
      <c r="C338" s="19" t="s">
        <v>600</v>
      </c>
      <c r="D338" s="19">
        <v>100</v>
      </c>
      <c r="E338" s="19">
        <v>1247.01</v>
      </c>
      <c r="F338" s="19">
        <v>7</v>
      </c>
      <c r="G338" s="19">
        <v>6</v>
      </c>
      <c r="H338" s="20">
        <f>ROUND(E338/F338,2)</f>
        <v>178.14</v>
      </c>
    </row>
    <row r="339" spans="1:8" ht="13" x14ac:dyDescent="0.3">
      <c r="A339" s="19" t="s">
        <v>601</v>
      </c>
      <c r="B339" s="19" t="s">
        <v>602</v>
      </c>
      <c r="C339" s="19" t="s">
        <v>603</v>
      </c>
      <c r="D339" s="19">
        <v>50</v>
      </c>
      <c r="E339" s="19">
        <v>7.79</v>
      </c>
      <c r="F339" s="19">
        <v>1</v>
      </c>
      <c r="G339" s="25">
        <v>30</v>
      </c>
      <c r="H339" s="20">
        <f>ROUND(E339/F339,2)</f>
        <v>7.79</v>
      </c>
    </row>
    <row r="340" spans="1:8" ht="13" x14ac:dyDescent="0.3">
      <c r="A340" s="19" t="s">
        <v>601</v>
      </c>
      <c r="B340" s="19" t="s">
        <v>602</v>
      </c>
      <c r="C340" s="19" t="s">
        <v>603</v>
      </c>
      <c r="D340" s="19">
        <v>100</v>
      </c>
      <c r="E340" s="19">
        <v>3652.32</v>
      </c>
      <c r="F340" s="19">
        <v>54</v>
      </c>
      <c r="G340" s="27"/>
      <c r="H340" s="20">
        <f>ROUND(E340/F340,2)</f>
        <v>67.64</v>
      </c>
    </row>
    <row r="341" spans="1:8" ht="13" x14ac:dyDescent="0.3">
      <c r="A341" s="19" t="s">
        <v>604</v>
      </c>
      <c r="B341" s="19" t="s">
        <v>605</v>
      </c>
      <c r="C341" s="19" t="s">
        <v>606</v>
      </c>
      <c r="D341" s="19">
        <v>75</v>
      </c>
      <c r="E341" s="19">
        <v>14287.95</v>
      </c>
      <c r="F341" s="19">
        <v>2840</v>
      </c>
      <c r="G341" s="25">
        <v>2182</v>
      </c>
      <c r="H341" s="20">
        <f>ROUND(E341/F341,2)</f>
        <v>5.03</v>
      </c>
    </row>
    <row r="342" spans="1:8" ht="13" x14ac:dyDescent="0.3">
      <c r="A342" s="19" t="s">
        <v>604</v>
      </c>
      <c r="B342" s="19" t="s">
        <v>605</v>
      </c>
      <c r="C342" s="19" t="s">
        <v>606</v>
      </c>
      <c r="D342" s="19">
        <v>100</v>
      </c>
      <c r="E342" s="19">
        <v>245.14</v>
      </c>
      <c r="F342" s="19">
        <v>22</v>
      </c>
      <c r="G342" s="27"/>
      <c r="H342" s="20">
        <f>ROUND(E342/F342,2)</f>
        <v>11.14</v>
      </c>
    </row>
    <row r="343" spans="1:8" ht="26" x14ac:dyDescent="0.3">
      <c r="A343" s="14" t="s">
        <v>607</v>
      </c>
      <c r="B343" s="15" t="s">
        <v>608</v>
      </c>
      <c r="C343" s="15" t="s">
        <v>609</v>
      </c>
      <c r="D343" s="22" t="s">
        <v>472</v>
      </c>
      <c r="E343" s="23">
        <f>SUM(E344+E345)</f>
        <v>577962.32000000007</v>
      </c>
      <c r="F343" s="24">
        <f>SUM(F344+F345)</f>
        <v>6327</v>
      </c>
      <c r="G343" s="24">
        <v>4450</v>
      </c>
      <c r="H343" s="17">
        <f>ROUND(E343/F343,2)</f>
        <v>91.35</v>
      </c>
    </row>
    <row r="344" spans="1:8" ht="13" x14ac:dyDescent="0.3">
      <c r="A344" s="19" t="s">
        <v>607</v>
      </c>
      <c r="B344" s="19" t="s">
        <v>608</v>
      </c>
      <c r="C344" s="19" t="s">
        <v>609</v>
      </c>
      <c r="D344" s="19">
        <v>75</v>
      </c>
      <c r="E344" s="19">
        <v>67556.42</v>
      </c>
      <c r="F344" s="19">
        <v>3237</v>
      </c>
      <c r="G344" s="25">
        <v>4450</v>
      </c>
      <c r="H344" s="20">
        <f>ROUND(E344/F344,2)</f>
        <v>20.87</v>
      </c>
    </row>
    <row r="345" spans="1:8" ht="13" x14ac:dyDescent="0.3">
      <c r="A345" s="19" t="s">
        <v>607</v>
      </c>
      <c r="B345" s="19" t="s">
        <v>608</v>
      </c>
      <c r="C345" s="19" t="s">
        <v>609</v>
      </c>
      <c r="D345" s="19">
        <v>100</v>
      </c>
      <c r="E345" s="19">
        <v>510405.9</v>
      </c>
      <c r="F345" s="19">
        <v>3090</v>
      </c>
      <c r="G345" s="27"/>
      <c r="H345" s="20">
        <f>ROUND(E345/F345,2)</f>
        <v>165.18</v>
      </c>
    </row>
    <row r="346" spans="1:8" ht="13" x14ac:dyDescent="0.3">
      <c r="A346" s="19" t="s">
        <v>610</v>
      </c>
      <c r="B346" s="19" t="s">
        <v>611</v>
      </c>
      <c r="C346" s="19" t="s">
        <v>612</v>
      </c>
      <c r="D346" s="19">
        <v>75</v>
      </c>
      <c r="E346" s="19">
        <v>5921.54</v>
      </c>
      <c r="F346" s="19">
        <v>570</v>
      </c>
      <c r="G346" s="25">
        <v>415</v>
      </c>
      <c r="H346" s="20">
        <f>ROUND(E346/F346,2)</f>
        <v>10.39</v>
      </c>
    </row>
    <row r="347" spans="1:8" ht="13" x14ac:dyDescent="0.3">
      <c r="A347" s="19" t="s">
        <v>610</v>
      </c>
      <c r="B347" s="19" t="s">
        <v>611</v>
      </c>
      <c r="C347" s="19" t="s">
        <v>612</v>
      </c>
      <c r="D347" s="19">
        <v>100</v>
      </c>
      <c r="E347" s="19">
        <v>7.5</v>
      </c>
      <c r="F347" s="19">
        <v>1</v>
      </c>
      <c r="G347" s="27"/>
      <c r="H347" s="20">
        <f>ROUND(E347/F347,2)</f>
        <v>7.5</v>
      </c>
    </row>
    <row r="348" spans="1:8" ht="13" x14ac:dyDescent="0.3">
      <c r="A348" s="19" t="s">
        <v>613</v>
      </c>
      <c r="B348" s="19" t="s">
        <v>614</v>
      </c>
      <c r="C348" s="19" t="s">
        <v>615</v>
      </c>
      <c r="D348" s="19">
        <v>75</v>
      </c>
      <c r="E348" s="19">
        <v>3760.57</v>
      </c>
      <c r="F348" s="19">
        <v>355</v>
      </c>
      <c r="G348" s="19">
        <v>260</v>
      </c>
      <c r="H348" s="20">
        <f>ROUND(E348/F348,2)</f>
        <v>10.59</v>
      </c>
    </row>
    <row r="349" spans="1:8" ht="13" x14ac:dyDescent="0.3">
      <c r="A349" s="19" t="s">
        <v>616</v>
      </c>
      <c r="B349" s="19" t="s">
        <v>617</v>
      </c>
      <c r="C349" s="19" t="s">
        <v>618</v>
      </c>
      <c r="D349" s="19">
        <v>75</v>
      </c>
      <c r="E349" s="19">
        <v>1866.82</v>
      </c>
      <c r="F349" s="19">
        <v>189</v>
      </c>
      <c r="G349" s="25">
        <v>140</v>
      </c>
      <c r="H349" s="20">
        <f>ROUND(E349/F349,2)</f>
        <v>9.8800000000000008</v>
      </c>
    </row>
    <row r="350" spans="1:8" ht="13" x14ac:dyDescent="0.3">
      <c r="A350" s="19" t="s">
        <v>616</v>
      </c>
      <c r="B350" s="19" t="s">
        <v>617</v>
      </c>
      <c r="C350" s="19" t="s">
        <v>618</v>
      </c>
      <c r="D350" s="19">
        <v>100</v>
      </c>
      <c r="E350" s="19">
        <v>7.5</v>
      </c>
      <c r="F350" s="19">
        <v>1</v>
      </c>
      <c r="G350" s="27"/>
      <c r="H350" s="20">
        <f>ROUND(E350/F350,2)</f>
        <v>7.5</v>
      </c>
    </row>
    <row r="351" spans="1:8" ht="13" x14ac:dyDescent="0.3">
      <c r="A351" s="19" t="s">
        <v>619</v>
      </c>
      <c r="B351" s="19" t="s">
        <v>620</v>
      </c>
      <c r="C351" s="19" t="s">
        <v>621</v>
      </c>
      <c r="D351" s="19">
        <v>75</v>
      </c>
      <c r="E351" s="19">
        <v>194.7</v>
      </c>
      <c r="F351" s="19">
        <v>18</v>
      </c>
      <c r="G351" s="19">
        <v>12</v>
      </c>
      <c r="H351" s="20">
        <f>ROUND(E351/F351,2)</f>
        <v>10.82</v>
      </c>
    </row>
    <row r="352" spans="1:8" ht="13" x14ac:dyDescent="0.3">
      <c r="A352" s="19" t="s">
        <v>622</v>
      </c>
      <c r="B352" s="19" t="s">
        <v>623</v>
      </c>
      <c r="C352" s="19" t="s">
        <v>624</v>
      </c>
      <c r="D352" s="19">
        <v>75</v>
      </c>
      <c r="E352" s="19">
        <v>99.45</v>
      </c>
      <c r="F352" s="19">
        <v>8</v>
      </c>
      <c r="G352" s="19">
        <v>6</v>
      </c>
      <c r="H352" s="20">
        <f>ROUND(E352/F352,2)</f>
        <v>12.43</v>
      </c>
    </row>
    <row r="353" spans="1:8" ht="13" x14ac:dyDescent="0.3">
      <c r="A353" s="19" t="s">
        <v>625</v>
      </c>
      <c r="B353" s="19" t="s">
        <v>626</v>
      </c>
      <c r="C353" s="19" t="s">
        <v>627</v>
      </c>
      <c r="D353" s="19">
        <v>100</v>
      </c>
      <c r="E353" s="19">
        <v>497919.72</v>
      </c>
      <c r="F353" s="19">
        <v>2749</v>
      </c>
      <c r="G353" s="19">
        <v>1640</v>
      </c>
      <c r="H353" s="20">
        <f>ROUND(E353/F353,2)</f>
        <v>181.13</v>
      </c>
    </row>
    <row r="354" spans="1:8" ht="13" x14ac:dyDescent="0.3">
      <c r="A354" s="19" t="s">
        <v>628</v>
      </c>
      <c r="B354" s="19" t="s">
        <v>629</v>
      </c>
      <c r="C354" s="19" t="s">
        <v>630</v>
      </c>
      <c r="D354" s="19">
        <v>100</v>
      </c>
      <c r="E354" s="19">
        <v>173413.18</v>
      </c>
      <c r="F354" s="19">
        <v>421</v>
      </c>
      <c r="G354" s="19">
        <v>273</v>
      </c>
      <c r="H354" s="20">
        <f>ROUND(E354/F354,2)</f>
        <v>411.91</v>
      </c>
    </row>
    <row r="355" spans="1:8" ht="13" x14ac:dyDescent="0.3">
      <c r="A355" s="19" t="s">
        <v>631</v>
      </c>
      <c r="B355" s="19" t="s">
        <v>632</v>
      </c>
      <c r="C355" s="19" t="s">
        <v>633</v>
      </c>
      <c r="D355" s="19">
        <v>100</v>
      </c>
      <c r="E355" s="19">
        <v>324506.53999999998</v>
      </c>
      <c r="F355" s="19">
        <v>2328</v>
      </c>
      <c r="G355" s="19">
        <v>1384</v>
      </c>
      <c r="H355" s="20">
        <f>ROUND(E355/F355,2)</f>
        <v>139.38999999999999</v>
      </c>
    </row>
    <row r="356" spans="1:8" ht="13" x14ac:dyDescent="0.3">
      <c r="A356" s="19" t="s">
        <v>634</v>
      </c>
      <c r="B356" s="19" t="s">
        <v>635</v>
      </c>
      <c r="C356" s="19" t="s">
        <v>636</v>
      </c>
      <c r="D356" s="19">
        <v>100</v>
      </c>
      <c r="E356" s="19">
        <v>12088.64</v>
      </c>
      <c r="F356" s="19">
        <v>329</v>
      </c>
      <c r="G356" s="19">
        <v>244</v>
      </c>
      <c r="H356" s="20">
        <f>ROUND(E356/F356,2)</f>
        <v>36.74</v>
      </c>
    </row>
    <row r="357" spans="1:8" ht="13" x14ac:dyDescent="0.3">
      <c r="A357" s="19" t="s">
        <v>637</v>
      </c>
      <c r="B357" s="19" t="s">
        <v>638</v>
      </c>
      <c r="C357" s="19" t="s">
        <v>639</v>
      </c>
      <c r="D357" s="19">
        <v>100</v>
      </c>
      <c r="E357" s="19">
        <v>87.74</v>
      </c>
      <c r="F357" s="19">
        <v>7</v>
      </c>
      <c r="G357" s="19">
        <v>4</v>
      </c>
      <c r="H357" s="20">
        <f>ROUND(E357/F357,2)</f>
        <v>12.53</v>
      </c>
    </row>
    <row r="358" spans="1:8" ht="13" x14ac:dyDescent="0.3">
      <c r="A358" s="19" t="s">
        <v>640</v>
      </c>
      <c r="B358" s="19" t="s">
        <v>641</v>
      </c>
      <c r="C358" s="19" t="s">
        <v>642</v>
      </c>
      <c r="D358" s="19">
        <v>100</v>
      </c>
      <c r="E358" s="19">
        <v>786.51</v>
      </c>
      <c r="F358" s="19">
        <v>68</v>
      </c>
      <c r="G358" s="19">
        <v>39</v>
      </c>
      <c r="H358" s="20">
        <f>ROUND(E358/F358,2)</f>
        <v>11.57</v>
      </c>
    </row>
    <row r="359" spans="1:8" ht="13" x14ac:dyDescent="0.3">
      <c r="A359" s="19" t="s">
        <v>643</v>
      </c>
      <c r="B359" s="19" t="s">
        <v>644</v>
      </c>
      <c r="C359" s="19" t="s">
        <v>645</v>
      </c>
      <c r="D359" s="19">
        <v>100</v>
      </c>
      <c r="E359" s="19">
        <v>11214.39</v>
      </c>
      <c r="F359" s="19">
        <v>254</v>
      </c>
      <c r="G359" s="19">
        <v>206</v>
      </c>
      <c r="H359" s="20">
        <f>ROUND(E359/F359,2)</f>
        <v>44.15</v>
      </c>
    </row>
    <row r="360" spans="1:8" ht="13" x14ac:dyDescent="0.3">
      <c r="A360" s="19" t="s">
        <v>646</v>
      </c>
      <c r="B360" s="19" t="s">
        <v>647</v>
      </c>
      <c r="C360" s="19" t="s">
        <v>648</v>
      </c>
      <c r="D360" s="19">
        <v>75</v>
      </c>
      <c r="E360" s="19">
        <v>45033.49</v>
      </c>
      <c r="F360" s="19">
        <v>2031</v>
      </c>
      <c r="G360" s="25">
        <v>1694</v>
      </c>
      <c r="H360" s="20">
        <f>ROUND(E360/F360,2)</f>
        <v>22.17</v>
      </c>
    </row>
    <row r="361" spans="1:8" ht="13" x14ac:dyDescent="0.3">
      <c r="A361" s="19" t="s">
        <v>646</v>
      </c>
      <c r="B361" s="19" t="s">
        <v>647</v>
      </c>
      <c r="C361" s="19" t="s">
        <v>648</v>
      </c>
      <c r="D361" s="19">
        <v>100</v>
      </c>
      <c r="E361" s="19">
        <v>111.44</v>
      </c>
      <c r="F361" s="19">
        <v>5</v>
      </c>
      <c r="G361" s="27"/>
      <c r="H361" s="20">
        <f>ROUND(E361/F361,2)</f>
        <v>22.29</v>
      </c>
    </row>
    <row r="362" spans="1:8" ht="13" x14ac:dyDescent="0.3">
      <c r="A362" s="19" t="s">
        <v>649</v>
      </c>
      <c r="B362" s="19" t="s">
        <v>650</v>
      </c>
      <c r="C362" s="19" t="s">
        <v>648</v>
      </c>
      <c r="D362" s="19">
        <v>75</v>
      </c>
      <c r="E362" s="19">
        <v>45033.49</v>
      </c>
      <c r="F362" s="19">
        <v>2031</v>
      </c>
      <c r="G362" s="25">
        <v>1694</v>
      </c>
      <c r="H362" s="20">
        <f>ROUND(E362/F362,2)</f>
        <v>22.17</v>
      </c>
    </row>
    <row r="363" spans="1:8" ht="13" x14ac:dyDescent="0.3">
      <c r="A363" s="19" t="s">
        <v>649</v>
      </c>
      <c r="B363" s="19" t="s">
        <v>650</v>
      </c>
      <c r="C363" s="19" t="s">
        <v>648</v>
      </c>
      <c r="D363" s="19">
        <v>100</v>
      </c>
      <c r="E363" s="19">
        <v>111.44</v>
      </c>
      <c r="F363" s="19">
        <v>5</v>
      </c>
      <c r="G363" s="27"/>
      <c r="H363" s="20">
        <f>ROUND(E363/F363,2)</f>
        <v>22.29</v>
      </c>
    </row>
    <row r="364" spans="1:8" ht="13" x14ac:dyDescent="0.3">
      <c r="A364" s="19" t="s">
        <v>651</v>
      </c>
      <c r="B364" s="19" t="s">
        <v>652</v>
      </c>
      <c r="C364" s="19" t="s">
        <v>653</v>
      </c>
      <c r="D364" s="19">
        <v>75</v>
      </c>
      <c r="E364" s="19">
        <v>16601.39</v>
      </c>
      <c r="F364" s="19">
        <v>636</v>
      </c>
      <c r="G364" s="25">
        <v>522</v>
      </c>
      <c r="H364" s="20">
        <f>ROUND(E364/F364,2)</f>
        <v>26.1</v>
      </c>
    </row>
    <row r="365" spans="1:8" ht="13" x14ac:dyDescent="0.3">
      <c r="A365" s="19" t="s">
        <v>651</v>
      </c>
      <c r="B365" s="19" t="s">
        <v>652</v>
      </c>
      <c r="C365" s="19" t="s">
        <v>653</v>
      </c>
      <c r="D365" s="19">
        <v>100</v>
      </c>
      <c r="E365" s="19">
        <v>278.60000000000002</v>
      </c>
      <c r="F365" s="19">
        <v>6</v>
      </c>
      <c r="G365" s="27"/>
      <c r="H365" s="20">
        <f>ROUND(E365/F365,2)</f>
        <v>46.43</v>
      </c>
    </row>
    <row r="366" spans="1:8" ht="13" x14ac:dyDescent="0.3">
      <c r="A366" s="19" t="s">
        <v>654</v>
      </c>
      <c r="B366" s="19" t="s">
        <v>655</v>
      </c>
      <c r="C366" s="19" t="s">
        <v>653</v>
      </c>
      <c r="D366" s="19">
        <v>75</v>
      </c>
      <c r="E366" s="19">
        <v>16601.39</v>
      </c>
      <c r="F366" s="19">
        <v>636</v>
      </c>
      <c r="G366" s="25">
        <v>522</v>
      </c>
      <c r="H366" s="20">
        <f>ROUND(E366/F366,2)</f>
        <v>26.1</v>
      </c>
    </row>
    <row r="367" spans="1:8" ht="13" x14ac:dyDescent="0.3">
      <c r="A367" s="19" t="s">
        <v>654</v>
      </c>
      <c r="B367" s="19" t="s">
        <v>655</v>
      </c>
      <c r="C367" s="19" t="s">
        <v>653</v>
      </c>
      <c r="D367" s="19">
        <v>100</v>
      </c>
      <c r="E367" s="19">
        <v>278.60000000000002</v>
      </c>
      <c r="F367" s="19">
        <v>6</v>
      </c>
      <c r="G367" s="27"/>
      <c r="H367" s="20">
        <f>ROUND(E367/F367,2)</f>
        <v>46.43</v>
      </c>
    </row>
    <row r="368" spans="1:8" ht="39" x14ac:dyDescent="0.3">
      <c r="A368" s="14" t="s">
        <v>656</v>
      </c>
      <c r="B368" s="15" t="s">
        <v>657</v>
      </c>
      <c r="C368" s="15" t="s">
        <v>658</v>
      </c>
      <c r="D368" s="22" t="s">
        <v>472</v>
      </c>
      <c r="E368" s="23">
        <f>SUM(E369+E370)</f>
        <v>3488687.4200000004</v>
      </c>
      <c r="F368" s="24">
        <f>SUM(F369+F370)</f>
        <v>3689</v>
      </c>
      <c r="G368" s="24">
        <v>2612</v>
      </c>
      <c r="H368" s="17">
        <f>ROUND(E368/F368,2)</f>
        <v>945.7</v>
      </c>
    </row>
    <row r="369" spans="1:8" ht="13" x14ac:dyDescent="0.3">
      <c r="A369" s="19" t="s">
        <v>656</v>
      </c>
      <c r="B369" s="19" t="s">
        <v>657</v>
      </c>
      <c r="C369" s="19" t="s">
        <v>658</v>
      </c>
      <c r="D369" s="19">
        <v>75</v>
      </c>
      <c r="E369" s="19">
        <v>443.2</v>
      </c>
      <c r="F369" s="19">
        <v>54</v>
      </c>
      <c r="G369" s="25">
        <v>2612</v>
      </c>
      <c r="H369" s="20">
        <f>ROUND(E369/F369,2)</f>
        <v>8.2100000000000009</v>
      </c>
    </row>
    <row r="370" spans="1:8" ht="13" x14ac:dyDescent="0.3">
      <c r="A370" s="19" t="s">
        <v>656</v>
      </c>
      <c r="B370" s="19" t="s">
        <v>657</v>
      </c>
      <c r="C370" s="19" t="s">
        <v>658</v>
      </c>
      <c r="D370" s="19">
        <v>100</v>
      </c>
      <c r="E370" s="19">
        <v>3488244.22</v>
      </c>
      <c r="F370" s="19">
        <v>3635</v>
      </c>
      <c r="G370" s="27"/>
      <c r="H370" s="20">
        <f>ROUND(E370/F370,2)</f>
        <v>959.63</v>
      </c>
    </row>
    <row r="371" spans="1:8" ht="13" x14ac:dyDescent="0.3">
      <c r="A371" s="19" t="s">
        <v>659</v>
      </c>
      <c r="B371" s="19" t="s">
        <v>660</v>
      </c>
      <c r="C371" s="19" t="s">
        <v>661</v>
      </c>
      <c r="D371" s="19">
        <v>75</v>
      </c>
      <c r="E371" s="19">
        <v>443.2</v>
      </c>
      <c r="F371" s="19">
        <v>54</v>
      </c>
      <c r="G371" s="19">
        <v>40</v>
      </c>
      <c r="H371" s="20">
        <f>ROUND(E371/F371,2)</f>
        <v>8.2100000000000009</v>
      </c>
    </row>
    <row r="372" spans="1:8" ht="13" x14ac:dyDescent="0.3">
      <c r="A372" s="19" t="s">
        <v>662</v>
      </c>
      <c r="B372" s="19" t="s">
        <v>663</v>
      </c>
      <c r="C372" s="19" t="s">
        <v>661</v>
      </c>
      <c r="D372" s="19">
        <v>75</v>
      </c>
      <c r="E372" s="19">
        <v>443.2</v>
      </c>
      <c r="F372" s="19">
        <v>54</v>
      </c>
      <c r="G372" s="19">
        <v>40</v>
      </c>
      <c r="H372" s="20">
        <f>ROUND(E372/F372,2)</f>
        <v>8.2100000000000009</v>
      </c>
    </row>
    <row r="373" spans="1:8" ht="13" x14ac:dyDescent="0.3">
      <c r="A373" s="19" t="s">
        <v>664</v>
      </c>
      <c r="B373" s="19" t="s">
        <v>665</v>
      </c>
      <c r="C373" s="19" t="s">
        <v>666</v>
      </c>
      <c r="D373" s="19">
        <v>100</v>
      </c>
      <c r="E373" s="19">
        <v>591494.01</v>
      </c>
      <c r="F373" s="19">
        <v>524</v>
      </c>
      <c r="G373" s="19">
        <v>495</v>
      </c>
      <c r="H373" s="20">
        <f>ROUND(E373/F373,2)</f>
        <v>1128.81</v>
      </c>
    </row>
    <row r="374" spans="1:8" ht="13" x14ac:dyDescent="0.3">
      <c r="A374" s="19" t="s">
        <v>667</v>
      </c>
      <c r="B374" s="19" t="s">
        <v>668</v>
      </c>
      <c r="C374" s="19" t="s">
        <v>669</v>
      </c>
      <c r="D374" s="19">
        <v>100</v>
      </c>
      <c r="E374" s="19">
        <v>591494.01</v>
      </c>
      <c r="F374" s="19">
        <v>524</v>
      </c>
      <c r="G374" s="19">
        <v>495</v>
      </c>
      <c r="H374" s="20">
        <f>ROUND(E374/F374,2)</f>
        <v>1128.81</v>
      </c>
    </row>
    <row r="375" spans="1:8" ht="13" x14ac:dyDescent="0.3">
      <c r="A375" s="19" t="s">
        <v>670</v>
      </c>
      <c r="B375" s="19" t="s">
        <v>671</v>
      </c>
      <c r="C375" s="19" t="s">
        <v>672</v>
      </c>
      <c r="D375" s="19">
        <v>100</v>
      </c>
      <c r="E375" s="19">
        <v>2896750.21</v>
      </c>
      <c r="F375" s="19">
        <v>3111</v>
      </c>
      <c r="G375" s="19">
        <v>2087</v>
      </c>
      <c r="H375" s="20">
        <f>ROUND(E375/F375,2)</f>
        <v>931.13</v>
      </c>
    </row>
    <row r="376" spans="1:8" ht="13" x14ac:dyDescent="0.3">
      <c r="A376" s="19" t="s">
        <v>673</v>
      </c>
      <c r="B376" s="19" t="s">
        <v>674</v>
      </c>
      <c r="C376" s="19" t="s">
        <v>675</v>
      </c>
      <c r="D376" s="19">
        <v>100</v>
      </c>
      <c r="E376" s="19">
        <v>45263.85</v>
      </c>
      <c r="F376" s="19">
        <v>61</v>
      </c>
      <c r="G376" s="19">
        <v>37</v>
      </c>
      <c r="H376" s="20">
        <f>ROUND(E376/F376,2)</f>
        <v>742.03</v>
      </c>
    </row>
    <row r="377" spans="1:8" ht="13" x14ac:dyDescent="0.3">
      <c r="A377" s="19" t="s">
        <v>676</v>
      </c>
      <c r="B377" s="19" t="s">
        <v>677</v>
      </c>
      <c r="C377" s="19" t="s">
        <v>678</v>
      </c>
      <c r="D377" s="19">
        <v>100</v>
      </c>
      <c r="E377" s="19">
        <v>5.82</v>
      </c>
      <c r="F377" s="19">
        <v>1</v>
      </c>
      <c r="G377" s="19">
        <v>1</v>
      </c>
      <c r="H377" s="20">
        <f>ROUND(E377/F377,2)</f>
        <v>5.82</v>
      </c>
    </row>
    <row r="378" spans="1:8" ht="13" x14ac:dyDescent="0.3">
      <c r="A378" s="19" t="s">
        <v>679</v>
      </c>
      <c r="B378" s="19" t="s">
        <v>680</v>
      </c>
      <c r="C378" s="19" t="s">
        <v>681</v>
      </c>
      <c r="D378" s="19">
        <v>100</v>
      </c>
      <c r="E378" s="19">
        <v>2849940.97</v>
      </c>
      <c r="F378" s="19">
        <v>3047</v>
      </c>
      <c r="G378" s="19">
        <v>2050</v>
      </c>
      <c r="H378" s="20">
        <f>ROUND(E378/F378,2)</f>
        <v>935.33</v>
      </c>
    </row>
    <row r="379" spans="1:8" ht="13" x14ac:dyDescent="0.3">
      <c r="A379" s="19" t="s">
        <v>682</v>
      </c>
      <c r="B379" s="19" t="s">
        <v>683</v>
      </c>
      <c r="C379" s="19" t="s">
        <v>684</v>
      </c>
      <c r="D379" s="19">
        <v>100</v>
      </c>
      <c r="E379" s="19">
        <v>1539.57</v>
      </c>
      <c r="F379" s="19">
        <v>2</v>
      </c>
      <c r="G379" s="19">
        <v>2</v>
      </c>
      <c r="H379" s="20">
        <f>ROUND(E379/F379,2)</f>
        <v>769.79</v>
      </c>
    </row>
    <row r="380" spans="1:8" ht="182" x14ac:dyDescent="0.3">
      <c r="A380" s="14" t="s">
        <v>685</v>
      </c>
      <c r="B380" s="15" t="s">
        <v>686</v>
      </c>
      <c r="C380" s="15" t="s">
        <v>687</v>
      </c>
      <c r="D380" s="22" t="s">
        <v>472</v>
      </c>
      <c r="E380" s="23">
        <f>SUM(E381+E382)</f>
        <v>2243797.14</v>
      </c>
      <c r="F380" s="24">
        <f>SUM(F381+F382)</f>
        <v>22154</v>
      </c>
      <c r="G380" s="24">
        <v>17801</v>
      </c>
      <c r="H380" s="17">
        <f>ROUND(E380/F380,2)</f>
        <v>101.28</v>
      </c>
    </row>
    <row r="381" spans="1:8" ht="13" x14ac:dyDescent="0.3">
      <c r="A381" s="19" t="s">
        <v>685</v>
      </c>
      <c r="B381" s="19" t="s">
        <v>686</v>
      </c>
      <c r="C381" s="19" t="s">
        <v>687</v>
      </c>
      <c r="D381" s="19">
        <v>75</v>
      </c>
      <c r="E381" s="19">
        <v>343638.38</v>
      </c>
      <c r="F381" s="19">
        <v>15417</v>
      </c>
      <c r="G381" s="25">
        <v>17801</v>
      </c>
      <c r="H381" s="20">
        <f>ROUND(E381/F381,2)</f>
        <v>22.29</v>
      </c>
    </row>
    <row r="382" spans="1:8" ht="13" x14ac:dyDescent="0.3">
      <c r="A382" s="19" t="s">
        <v>685</v>
      </c>
      <c r="B382" s="19" t="s">
        <v>686</v>
      </c>
      <c r="C382" s="19" t="s">
        <v>687</v>
      </c>
      <c r="D382" s="19">
        <v>100</v>
      </c>
      <c r="E382" s="19">
        <v>1900158.76</v>
      </c>
      <c r="F382" s="19">
        <v>6737</v>
      </c>
      <c r="G382" s="27"/>
      <c r="H382" s="20">
        <f>ROUND(E382/F382,2)</f>
        <v>282.05</v>
      </c>
    </row>
    <row r="383" spans="1:8" ht="13" x14ac:dyDescent="0.3">
      <c r="A383" s="19" t="s">
        <v>688</v>
      </c>
      <c r="B383" s="19" t="s">
        <v>689</v>
      </c>
      <c r="C383" s="19" t="s">
        <v>690</v>
      </c>
      <c r="D383" s="19">
        <v>75</v>
      </c>
      <c r="E383" s="19">
        <v>1323.27</v>
      </c>
      <c r="F383" s="19">
        <v>61</v>
      </c>
      <c r="G383" s="25">
        <v>3830</v>
      </c>
      <c r="H383" s="20">
        <f>ROUND(E383/F383,2)</f>
        <v>21.69</v>
      </c>
    </row>
    <row r="384" spans="1:8" ht="13" x14ac:dyDescent="0.3">
      <c r="A384" s="19" t="s">
        <v>688</v>
      </c>
      <c r="B384" s="19" t="s">
        <v>689</v>
      </c>
      <c r="C384" s="19" t="s">
        <v>690</v>
      </c>
      <c r="D384" s="19">
        <v>100</v>
      </c>
      <c r="E384" s="19">
        <v>1439910.82</v>
      </c>
      <c r="F384" s="19">
        <v>5177</v>
      </c>
      <c r="G384" s="27"/>
      <c r="H384" s="20">
        <f>ROUND(E384/F384,2)</f>
        <v>278.14</v>
      </c>
    </row>
    <row r="385" spans="1:8" ht="13" x14ac:dyDescent="0.3">
      <c r="A385" s="19" t="s">
        <v>691</v>
      </c>
      <c r="B385" s="19" t="s">
        <v>692</v>
      </c>
      <c r="C385" s="19" t="s">
        <v>693</v>
      </c>
      <c r="D385" s="19">
        <v>75</v>
      </c>
      <c r="E385" s="19">
        <v>1323.27</v>
      </c>
      <c r="F385" s="19">
        <v>61</v>
      </c>
      <c r="G385" s="25">
        <v>58</v>
      </c>
      <c r="H385" s="20">
        <f>ROUND(E385/F385,2)</f>
        <v>21.69</v>
      </c>
    </row>
    <row r="386" spans="1:8" ht="13" x14ac:dyDescent="0.3">
      <c r="A386" s="19" t="s">
        <v>691</v>
      </c>
      <c r="B386" s="19" t="s">
        <v>692</v>
      </c>
      <c r="C386" s="19" t="s">
        <v>693</v>
      </c>
      <c r="D386" s="19">
        <v>100</v>
      </c>
      <c r="E386" s="19">
        <v>44.32</v>
      </c>
      <c r="F386" s="19">
        <v>1</v>
      </c>
      <c r="G386" s="27"/>
      <c r="H386" s="20">
        <f>ROUND(E386/F386,2)</f>
        <v>44.32</v>
      </c>
    </row>
    <row r="387" spans="1:8" ht="13" x14ac:dyDescent="0.3">
      <c r="A387" s="19" t="s">
        <v>694</v>
      </c>
      <c r="B387" s="19" t="s">
        <v>695</v>
      </c>
      <c r="C387" s="19" t="s">
        <v>696</v>
      </c>
      <c r="D387" s="19">
        <v>100</v>
      </c>
      <c r="E387" s="19">
        <v>559912.03</v>
      </c>
      <c r="F387" s="19">
        <v>2824</v>
      </c>
      <c r="G387" s="19">
        <v>1982</v>
      </c>
      <c r="H387" s="20">
        <f>ROUND(E387/F387,2)</f>
        <v>198.27</v>
      </c>
    </row>
    <row r="388" spans="1:8" ht="13" x14ac:dyDescent="0.3">
      <c r="A388" s="19" t="s">
        <v>697</v>
      </c>
      <c r="B388" s="19" t="s">
        <v>698</v>
      </c>
      <c r="C388" s="19" t="s">
        <v>699</v>
      </c>
      <c r="D388" s="19">
        <v>100</v>
      </c>
      <c r="E388" s="19">
        <v>127817.16</v>
      </c>
      <c r="F388" s="19">
        <v>1121</v>
      </c>
      <c r="G388" s="19">
        <v>883</v>
      </c>
      <c r="H388" s="20">
        <f>ROUND(E388/F388,2)</f>
        <v>114.02</v>
      </c>
    </row>
    <row r="389" spans="1:8" ht="13" x14ac:dyDescent="0.3">
      <c r="A389" s="19" t="s">
        <v>700</v>
      </c>
      <c r="B389" s="19" t="s">
        <v>701</v>
      </c>
      <c r="C389" s="19" t="s">
        <v>702</v>
      </c>
      <c r="D389" s="19">
        <v>100</v>
      </c>
      <c r="E389" s="19">
        <v>586824.81000000006</v>
      </c>
      <c r="F389" s="19">
        <v>792</v>
      </c>
      <c r="G389" s="19">
        <v>649</v>
      </c>
      <c r="H389" s="20">
        <f>ROUND(E389/F389,2)</f>
        <v>740.94</v>
      </c>
    </row>
    <row r="390" spans="1:8" ht="13" x14ac:dyDescent="0.3">
      <c r="A390" s="19" t="s">
        <v>703</v>
      </c>
      <c r="B390" s="19" t="s">
        <v>704</v>
      </c>
      <c r="C390" s="19" t="s">
        <v>705</v>
      </c>
      <c r="D390" s="19">
        <v>100</v>
      </c>
      <c r="E390" s="19">
        <v>165312.5</v>
      </c>
      <c r="F390" s="19">
        <v>439</v>
      </c>
      <c r="G390" s="19">
        <v>332</v>
      </c>
      <c r="H390" s="20">
        <f>ROUND(E390/F390,2)</f>
        <v>376.57</v>
      </c>
    </row>
    <row r="391" spans="1:8" ht="13" x14ac:dyDescent="0.3">
      <c r="A391" s="19" t="s">
        <v>706</v>
      </c>
      <c r="B391" s="19" t="s">
        <v>707</v>
      </c>
      <c r="C391" s="19" t="s">
        <v>708</v>
      </c>
      <c r="D391" s="19">
        <v>100</v>
      </c>
      <c r="E391" s="19">
        <v>51126.66</v>
      </c>
      <c r="F391" s="19">
        <v>888</v>
      </c>
      <c r="G391" s="19">
        <v>644</v>
      </c>
      <c r="H391" s="20">
        <f>ROUND(E391/F391,2)</f>
        <v>57.58</v>
      </c>
    </row>
    <row r="392" spans="1:8" ht="13" x14ac:dyDescent="0.3">
      <c r="A392" s="19" t="s">
        <v>709</v>
      </c>
      <c r="B392" s="19" t="s">
        <v>710</v>
      </c>
      <c r="C392" s="19" t="s">
        <v>711</v>
      </c>
      <c r="D392" s="19">
        <v>100</v>
      </c>
      <c r="E392" s="19">
        <v>2186.1799999999998</v>
      </c>
      <c r="F392" s="19">
        <v>32</v>
      </c>
      <c r="G392" s="19">
        <v>29</v>
      </c>
      <c r="H392" s="20">
        <f>ROUND(E392/F392,2)</f>
        <v>68.319999999999993</v>
      </c>
    </row>
    <row r="393" spans="1:8" ht="13" x14ac:dyDescent="0.3">
      <c r="A393" s="19" t="s">
        <v>712</v>
      </c>
      <c r="B393" s="19" t="s">
        <v>713</v>
      </c>
      <c r="C393" s="19" t="s">
        <v>714</v>
      </c>
      <c r="D393" s="19">
        <v>100</v>
      </c>
      <c r="E393" s="19">
        <v>11110.33</v>
      </c>
      <c r="F393" s="19">
        <v>44</v>
      </c>
      <c r="G393" s="19">
        <v>37</v>
      </c>
      <c r="H393" s="20">
        <f>ROUND(E393/F393,2)</f>
        <v>252.51</v>
      </c>
    </row>
    <row r="394" spans="1:8" ht="13" x14ac:dyDescent="0.3">
      <c r="A394" s="19" t="s">
        <v>715</v>
      </c>
      <c r="B394" s="19" t="s">
        <v>716</v>
      </c>
      <c r="C394" s="19" t="s">
        <v>717</v>
      </c>
      <c r="D394" s="19">
        <v>100</v>
      </c>
      <c r="E394" s="19">
        <v>15040.55</v>
      </c>
      <c r="F394" s="19">
        <v>569</v>
      </c>
      <c r="G394" s="19">
        <v>385</v>
      </c>
      <c r="H394" s="20">
        <f>ROUND(E394/F394,2)</f>
        <v>26.43</v>
      </c>
    </row>
    <row r="395" spans="1:8" ht="13" x14ac:dyDescent="0.3">
      <c r="A395" s="19" t="s">
        <v>718</v>
      </c>
      <c r="B395" s="19" t="s">
        <v>719</v>
      </c>
      <c r="C395" s="19" t="s">
        <v>720</v>
      </c>
      <c r="D395" s="19">
        <v>100</v>
      </c>
      <c r="E395" s="19">
        <v>1954.08</v>
      </c>
      <c r="F395" s="19">
        <v>37</v>
      </c>
      <c r="G395" s="19">
        <v>31</v>
      </c>
      <c r="H395" s="20">
        <f>ROUND(E395/F395,2)</f>
        <v>52.81</v>
      </c>
    </row>
    <row r="396" spans="1:8" ht="13" x14ac:dyDescent="0.3">
      <c r="A396" s="19" t="s">
        <v>721</v>
      </c>
      <c r="B396" s="19" t="s">
        <v>722</v>
      </c>
      <c r="C396" s="19" t="s">
        <v>723</v>
      </c>
      <c r="D396" s="19">
        <v>100</v>
      </c>
      <c r="E396" s="19">
        <v>12043.52</v>
      </c>
      <c r="F396" s="19">
        <v>106</v>
      </c>
      <c r="G396" s="19">
        <v>76</v>
      </c>
      <c r="H396" s="20">
        <f>ROUND(E396/F396,2)</f>
        <v>113.62</v>
      </c>
    </row>
    <row r="397" spans="1:8" ht="13" x14ac:dyDescent="0.3">
      <c r="A397" s="19" t="s">
        <v>724</v>
      </c>
      <c r="B397" s="19" t="s">
        <v>725</v>
      </c>
      <c r="C397" s="19" t="s">
        <v>726</v>
      </c>
      <c r="D397" s="19">
        <v>100</v>
      </c>
      <c r="E397" s="19">
        <v>8792</v>
      </c>
      <c r="F397" s="19">
        <v>100</v>
      </c>
      <c r="G397" s="19">
        <v>91</v>
      </c>
      <c r="H397" s="20">
        <f>ROUND(E397/F397,2)</f>
        <v>87.92</v>
      </c>
    </row>
    <row r="398" spans="1:8" ht="13" x14ac:dyDescent="0.3">
      <c r="A398" s="19" t="s">
        <v>727</v>
      </c>
      <c r="B398" s="19" t="s">
        <v>728</v>
      </c>
      <c r="C398" s="19" t="s">
        <v>729</v>
      </c>
      <c r="D398" s="19">
        <v>75</v>
      </c>
      <c r="E398" s="19">
        <v>33364.46</v>
      </c>
      <c r="F398" s="19">
        <v>3637</v>
      </c>
      <c r="G398" s="25">
        <v>3696</v>
      </c>
      <c r="H398" s="20">
        <f>ROUND(E398/F398,2)</f>
        <v>9.17</v>
      </c>
    </row>
    <row r="399" spans="1:8" ht="13" x14ac:dyDescent="0.3">
      <c r="A399" s="19" t="s">
        <v>727</v>
      </c>
      <c r="B399" s="19" t="s">
        <v>728</v>
      </c>
      <c r="C399" s="19" t="s">
        <v>729</v>
      </c>
      <c r="D399" s="19">
        <v>100</v>
      </c>
      <c r="E399" s="19">
        <v>409116.13</v>
      </c>
      <c r="F399" s="19">
        <v>671</v>
      </c>
      <c r="G399" s="27"/>
      <c r="H399" s="20">
        <f>ROUND(E399/F399,2)</f>
        <v>609.71</v>
      </c>
    </row>
    <row r="400" spans="1:8" ht="13" x14ac:dyDescent="0.3">
      <c r="A400" s="19" t="s">
        <v>730</v>
      </c>
      <c r="B400" s="19" t="s">
        <v>731</v>
      </c>
      <c r="C400" s="19" t="s">
        <v>732</v>
      </c>
      <c r="D400" s="19">
        <v>100</v>
      </c>
      <c r="E400" s="19">
        <v>409116.13</v>
      </c>
      <c r="F400" s="19">
        <v>671</v>
      </c>
      <c r="G400" s="19">
        <v>550</v>
      </c>
      <c r="H400" s="20">
        <f>ROUND(E400/F400,2)</f>
        <v>609.71</v>
      </c>
    </row>
    <row r="401" spans="1:8" ht="13" x14ac:dyDescent="0.3">
      <c r="A401" s="19" t="s">
        <v>733</v>
      </c>
      <c r="B401" s="19" t="s">
        <v>734</v>
      </c>
      <c r="C401" s="19" t="s">
        <v>735</v>
      </c>
      <c r="D401" s="19">
        <v>75</v>
      </c>
      <c r="E401" s="19">
        <v>950.14</v>
      </c>
      <c r="F401" s="19">
        <v>41</v>
      </c>
      <c r="G401" s="19">
        <v>38</v>
      </c>
      <c r="H401" s="20">
        <f>ROUND(E401/F401,2)</f>
        <v>23.17</v>
      </c>
    </row>
    <row r="402" spans="1:8" ht="13" x14ac:dyDescent="0.3">
      <c r="A402" s="19" t="s">
        <v>736</v>
      </c>
      <c r="B402" s="19" t="s">
        <v>737</v>
      </c>
      <c r="C402" s="19" t="s">
        <v>738</v>
      </c>
      <c r="D402" s="19">
        <v>75</v>
      </c>
      <c r="E402" s="19">
        <v>32414.32</v>
      </c>
      <c r="F402" s="19">
        <v>3596</v>
      </c>
      <c r="G402" s="19">
        <v>3110</v>
      </c>
      <c r="H402" s="20">
        <f>ROUND(E402/F402,2)</f>
        <v>9.01</v>
      </c>
    </row>
    <row r="403" spans="1:8" ht="13" x14ac:dyDescent="0.3">
      <c r="A403" s="19" t="s">
        <v>739</v>
      </c>
      <c r="B403" s="19" t="s">
        <v>740</v>
      </c>
      <c r="C403" s="19" t="s">
        <v>741</v>
      </c>
      <c r="D403" s="19">
        <v>75</v>
      </c>
      <c r="E403" s="19">
        <v>308950.65000000002</v>
      </c>
      <c r="F403" s="19">
        <v>11719</v>
      </c>
      <c r="G403" s="25">
        <v>10063</v>
      </c>
      <c r="H403" s="20">
        <f>ROUND(E403/F403,2)</f>
        <v>26.36</v>
      </c>
    </row>
    <row r="404" spans="1:8" ht="13" x14ac:dyDescent="0.3">
      <c r="A404" s="19" t="s">
        <v>739</v>
      </c>
      <c r="B404" s="19" t="s">
        <v>740</v>
      </c>
      <c r="C404" s="19" t="s">
        <v>741</v>
      </c>
      <c r="D404" s="19">
        <v>100</v>
      </c>
      <c r="E404" s="19">
        <v>5.15</v>
      </c>
      <c r="F404" s="19">
        <v>1</v>
      </c>
      <c r="G404" s="27"/>
      <c r="H404" s="20">
        <f>ROUND(E404/F404,2)</f>
        <v>5.15</v>
      </c>
    </row>
    <row r="405" spans="1:8" ht="13" x14ac:dyDescent="0.3">
      <c r="A405" s="19" t="s">
        <v>742</v>
      </c>
      <c r="B405" s="19" t="s">
        <v>743</v>
      </c>
      <c r="C405" s="19" t="s">
        <v>744</v>
      </c>
      <c r="D405" s="19">
        <v>75</v>
      </c>
      <c r="E405" s="19">
        <v>145780.48000000001</v>
      </c>
      <c r="F405" s="19">
        <v>4754</v>
      </c>
      <c r="G405" s="19">
        <v>4161</v>
      </c>
      <c r="H405" s="20">
        <f>ROUND(E405/F405,2)</f>
        <v>30.66</v>
      </c>
    </row>
    <row r="406" spans="1:8" ht="13" x14ac:dyDescent="0.3">
      <c r="A406" s="19" t="s">
        <v>745</v>
      </c>
      <c r="B406" s="19" t="s">
        <v>746</v>
      </c>
      <c r="C406" s="19" t="s">
        <v>747</v>
      </c>
      <c r="D406" s="19">
        <v>75</v>
      </c>
      <c r="E406" s="19">
        <v>10779.02</v>
      </c>
      <c r="F406" s="19">
        <v>512</v>
      </c>
      <c r="G406" s="19">
        <v>453</v>
      </c>
      <c r="H406" s="20">
        <f>ROUND(E406/F406,2)</f>
        <v>21.05</v>
      </c>
    </row>
    <row r="407" spans="1:8" ht="13" x14ac:dyDescent="0.3">
      <c r="A407" s="19" t="s">
        <v>748</v>
      </c>
      <c r="B407" s="19" t="s">
        <v>749</v>
      </c>
      <c r="C407" s="19" t="s">
        <v>750</v>
      </c>
      <c r="D407" s="19">
        <v>75</v>
      </c>
      <c r="E407" s="19">
        <v>152391.15</v>
      </c>
      <c r="F407" s="19">
        <v>6453</v>
      </c>
      <c r="G407" s="25">
        <v>5544</v>
      </c>
      <c r="H407" s="20">
        <f>ROUND(E407/F407,2)</f>
        <v>23.62</v>
      </c>
    </row>
    <row r="408" spans="1:8" ht="13" x14ac:dyDescent="0.3">
      <c r="A408" s="19" t="s">
        <v>748</v>
      </c>
      <c r="B408" s="19" t="s">
        <v>749</v>
      </c>
      <c r="C408" s="19" t="s">
        <v>750</v>
      </c>
      <c r="D408" s="19">
        <v>100</v>
      </c>
      <c r="E408" s="19">
        <v>5.15</v>
      </c>
      <c r="F408" s="19">
        <v>1</v>
      </c>
      <c r="G408" s="27"/>
      <c r="H408" s="20">
        <f>ROUND(E408/F408,2)</f>
        <v>5.15</v>
      </c>
    </row>
    <row r="409" spans="1:8" ht="13" x14ac:dyDescent="0.3">
      <c r="A409" s="14" t="s">
        <v>751</v>
      </c>
      <c r="B409" s="15" t="s">
        <v>752</v>
      </c>
      <c r="C409" s="15" t="s">
        <v>753</v>
      </c>
      <c r="D409" s="22">
        <v>100</v>
      </c>
      <c r="E409" s="23">
        <v>22737.78</v>
      </c>
      <c r="F409" s="18">
        <v>26</v>
      </c>
      <c r="G409" s="24">
        <v>26</v>
      </c>
      <c r="H409" s="17">
        <f>ROUND(E409/F409,2)</f>
        <v>874.53</v>
      </c>
    </row>
    <row r="410" spans="1:8" ht="13" x14ac:dyDescent="0.3">
      <c r="A410" s="19" t="s">
        <v>754</v>
      </c>
      <c r="B410" s="19" t="s">
        <v>755</v>
      </c>
      <c r="C410" s="19" t="s">
        <v>756</v>
      </c>
      <c r="D410" s="19">
        <v>100</v>
      </c>
      <c r="E410" s="19">
        <v>9012.36</v>
      </c>
      <c r="F410" s="19">
        <v>8</v>
      </c>
      <c r="G410" s="19">
        <v>8</v>
      </c>
      <c r="H410" s="20">
        <f>ROUND(E410/F410,2)</f>
        <v>1126.55</v>
      </c>
    </row>
    <row r="411" spans="1:8" ht="13" x14ac:dyDescent="0.3">
      <c r="A411" s="19" t="s">
        <v>757</v>
      </c>
      <c r="B411" s="19" t="s">
        <v>758</v>
      </c>
      <c r="C411" s="19" t="s">
        <v>759</v>
      </c>
      <c r="D411" s="19">
        <v>100</v>
      </c>
      <c r="E411" s="19">
        <v>13049.82</v>
      </c>
      <c r="F411" s="19">
        <v>14</v>
      </c>
      <c r="G411" s="19">
        <v>14</v>
      </c>
      <c r="H411" s="20">
        <f>ROUND(E411/F411,2)</f>
        <v>932.13</v>
      </c>
    </row>
    <row r="412" spans="1:8" ht="13" x14ac:dyDescent="0.3">
      <c r="A412" s="19" t="s">
        <v>760</v>
      </c>
      <c r="B412" s="19" t="s">
        <v>761</v>
      </c>
      <c r="C412" s="19" t="s">
        <v>762</v>
      </c>
      <c r="D412" s="19">
        <v>100</v>
      </c>
      <c r="E412" s="19">
        <v>675.6</v>
      </c>
      <c r="F412" s="19">
        <v>4</v>
      </c>
      <c r="G412" s="19">
        <v>4</v>
      </c>
      <c r="H412" s="20">
        <f>ROUND(E412/F412,2)</f>
        <v>168.9</v>
      </c>
    </row>
    <row r="413" spans="1:8" ht="221" x14ac:dyDescent="0.3">
      <c r="A413" s="14" t="s">
        <v>763</v>
      </c>
      <c r="B413" s="15" t="s">
        <v>764</v>
      </c>
      <c r="C413" s="15" t="s">
        <v>765</v>
      </c>
      <c r="D413" s="22" t="s">
        <v>501</v>
      </c>
      <c r="E413" s="23">
        <f>SUM(E414+E415+E416)</f>
        <v>3607431.12</v>
      </c>
      <c r="F413" s="24">
        <f>SUM(F414+F415+F416)</f>
        <v>32302</v>
      </c>
      <c r="G413" s="24">
        <v>17872</v>
      </c>
      <c r="H413" s="17">
        <f>ROUND(E413/F413,2)</f>
        <v>111.68</v>
      </c>
    </row>
    <row r="414" spans="1:8" ht="13" x14ac:dyDescent="0.3">
      <c r="A414" s="19" t="s">
        <v>763</v>
      </c>
      <c r="B414" s="19" t="s">
        <v>764</v>
      </c>
      <c r="C414" s="19" t="s">
        <v>765</v>
      </c>
      <c r="D414" s="19">
        <v>50</v>
      </c>
      <c r="E414" s="19">
        <v>35575.57</v>
      </c>
      <c r="F414" s="19">
        <v>1642</v>
      </c>
      <c r="G414" s="25">
        <v>17872</v>
      </c>
      <c r="H414" s="20">
        <f>ROUND(E414/F414,2)</f>
        <v>21.67</v>
      </c>
    </row>
    <row r="415" spans="1:8" ht="13" x14ac:dyDescent="0.3">
      <c r="A415" s="19" t="s">
        <v>763</v>
      </c>
      <c r="B415" s="19" t="s">
        <v>764</v>
      </c>
      <c r="C415" s="19" t="s">
        <v>765</v>
      </c>
      <c r="D415" s="19">
        <v>75</v>
      </c>
      <c r="E415" s="19">
        <v>166392.4</v>
      </c>
      <c r="F415" s="19">
        <v>11495</v>
      </c>
      <c r="G415" s="26"/>
      <c r="H415" s="20">
        <f>ROUND(E415/F415,2)</f>
        <v>14.48</v>
      </c>
    </row>
    <row r="416" spans="1:8" ht="13" x14ac:dyDescent="0.3">
      <c r="A416" s="19" t="s">
        <v>763</v>
      </c>
      <c r="B416" s="19" t="s">
        <v>764</v>
      </c>
      <c r="C416" s="19" t="s">
        <v>765</v>
      </c>
      <c r="D416" s="19">
        <v>100</v>
      </c>
      <c r="E416" s="19">
        <v>3405463.15</v>
      </c>
      <c r="F416" s="19">
        <v>19165</v>
      </c>
      <c r="G416" s="27"/>
      <c r="H416" s="20">
        <f>ROUND(E416/F416,2)</f>
        <v>177.69</v>
      </c>
    </row>
    <row r="417" spans="1:8" ht="13" x14ac:dyDescent="0.3">
      <c r="A417" s="19" t="s">
        <v>766</v>
      </c>
      <c r="B417" s="19" t="s">
        <v>767</v>
      </c>
      <c r="C417" s="19" t="s">
        <v>768</v>
      </c>
      <c r="D417" s="19">
        <v>50</v>
      </c>
      <c r="E417" s="19">
        <v>10183.040000000001</v>
      </c>
      <c r="F417" s="19">
        <v>472</v>
      </c>
      <c r="G417" s="25">
        <v>3454</v>
      </c>
      <c r="H417" s="20">
        <f>ROUND(E417/F417,2)</f>
        <v>21.57</v>
      </c>
    </row>
    <row r="418" spans="1:8" ht="13" x14ac:dyDescent="0.3">
      <c r="A418" s="19" t="s">
        <v>766</v>
      </c>
      <c r="B418" s="19" t="s">
        <v>767</v>
      </c>
      <c r="C418" s="19" t="s">
        <v>768</v>
      </c>
      <c r="D418" s="19">
        <v>75</v>
      </c>
      <c r="E418" s="19">
        <v>115583.25</v>
      </c>
      <c r="F418" s="19">
        <v>6285</v>
      </c>
      <c r="G418" s="27"/>
      <c r="H418" s="20">
        <f>ROUND(E418/F418,2)</f>
        <v>18.39</v>
      </c>
    </row>
    <row r="419" spans="1:8" ht="13" x14ac:dyDescent="0.3">
      <c r="A419" s="19" t="s">
        <v>769</v>
      </c>
      <c r="B419" s="19" t="s">
        <v>770</v>
      </c>
      <c r="C419" s="19" t="s">
        <v>771</v>
      </c>
      <c r="D419" s="19">
        <v>50</v>
      </c>
      <c r="E419" s="19">
        <v>9202.7999999999993</v>
      </c>
      <c r="F419" s="19">
        <v>423</v>
      </c>
      <c r="G419" s="25">
        <v>3019</v>
      </c>
      <c r="H419" s="20">
        <f>ROUND(E419/F419,2)</f>
        <v>21.76</v>
      </c>
    </row>
    <row r="420" spans="1:8" ht="13" x14ac:dyDescent="0.3">
      <c r="A420" s="19" t="s">
        <v>769</v>
      </c>
      <c r="B420" s="19" t="s">
        <v>770</v>
      </c>
      <c r="C420" s="19" t="s">
        <v>771</v>
      </c>
      <c r="D420" s="19">
        <v>75</v>
      </c>
      <c r="E420" s="19">
        <v>104913.62</v>
      </c>
      <c r="F420" s="19">
        <v>5593</v>
      </c>
      <c r="G420" s="27"/>
      <c r="H420" s="20">
        <f>ROUND(E420/F420,2)</f>
        <v>18.760000000000002</v>
      </c>
    </row>
    <row r="421" spans="1:8" ht="13" x14ac:dyDescent="0.3">
      <c r="A421" s="19" t="s">
        <v>772</v>
      </c>
      <c r="B421" s="19" t="s">
        <v>773</v>
      </c>
      <c r="C421" s="19" t="s">
        <v>774</v>
      </c>
      <c r="D421" s="19">
        <v>50</v>
      </c>
      <c r="E421" s="19">
        <v>724.41</v>
      </c>
      <c r="F421" s="19">
        <v>34</v>
      </c>
      <c r="G421" s="25">
        <v>419</v>
      </c>
      <c r="H421" s="20">
        <f>ROUND(E421/F421,2)</f>
        <v>21.31</v>
      </c>
    </row>
    <row r="422" spans="1:8" ht="13" x14ac:dyDescent="0.3">
      <c r="A422" s="19" t="s">
        <v>772</v>
      </c>
      <c r="B422" s="19" t="s">
        <v>773</v>
      </c>
      <c r="C422" s="19" t="s">
        <v>774</v>
      </c>
      <c r="D422" s="19">
        <v>75</v>
      </c>
      <c r="E422" s="19">
        <v>8969.08</v>
      </c>
      <c r="F422" s="19">
        <v>588</v>
      </c>
      <c r="G422" s="27"/>
      <c r="H422" s="20">
        <f>ROUND(E422/F422,2)</f>
        <v>15.25</v>
      </c>
    </row>
    <row r="423" spans="1:8" ht="13" x14ac:dyDescent="0.3">
      <c r="A423" s="19" t="s">
        <v>775</v>
      </c>
      <c r="B423" s="19" t="s">
        <v>776</v>
      </c>
      <c r="C423" s="19" t="s">
        <v>777</v>
      </c>
      <c r="D423" s="19">
        <v>50</v>
      </c>
      <c r="E423" s="19">
        <v>255.83</v>
      </c>
      <c r="F423" s="19">
        <v>15</v>
      </c>
      <c r="G423" s="25">
        <v>81</v>
      </c>
      <c r="H423" s="20">
        <f>ROUND(E423/F423,2)</f>
        <v>17.059999999999999</v>
      </c>
    </row>
    <row r="424" spans="1:8" ht="13" x14ac:dyDescent="0.3">
      <c r="A424" s="19" t="s">
        <v>775</v>
      </c>
      <c r="B424" s="19" t="s">
        <v>776</v>
      </c>
      <c r="C424" s="19" t="s">
        <v>777</v>
      </c>
      <c r="D424" s="19">
        <v>75</v>
      </c>
      <c r="E424" s="19">
        <v>1700.55</v>
      </c>
      <c r="F424" s="19">
        <v>104</v>
      </c>
      <c r="G424" s="27"/>
      <c r="H424" s="20">
        <f>ROUND(E424/F424,2)</f>
        <v>16.350000000000001</v>
      </c>
    </row>
    <row r="425" spans="1:8" ht="13" x14ac:dyDescent="0.3">
      <c r="A425" s="19" t="s">
        <v>778</v>
      </c>
      <c r="B425" s="19" t="s">
        <v>779</v>
      </c>
      <c r="C425" s="19" t="s">
        <v>780</v>
      </c>
      <c r="D425" s="19">
        <v>50</v>
      </c>
      <c r="E425" s="19">
        <v>5787.31</v>
      </c>
      <c r="F425" s="19">
        <v>264</v>
      </c>
      <c r="G425" s="25">
        <v>1018</v>
      </c>
      <c r="H425" s="20">
        <f>ROUND(E425/F425,2)</f>
        <v>21.92</v>
      </c>
    </row>
    <row r="426" spans="1:8" ht="13" x14ac:dyDescent="0.3">
      <c r="A426" s="19" t="s">
        <v>778</v>
      </c>
      <c r="B426" s="19" t="s">
        <v>779</v>
      </c>
      <c r="C426" s="19" t="s">
        <v>780</v>
      </c>
      <c r="D426" s="19">
        <v>100</v>
      </c>
      <c r="E426" s="19">
        <v>2433987.27</v>
      </c>
      <c r="F426" s="19">
        <v>1186</v>
      </c>
      <c r="G426" s="27"/>
      <c r="H426" s="20">
        <f>ROUND(E426/F426,2)</f>
        <v>2052.27</v>
      </c>
    </row>
    <row r="427" spans="1:8" ht="13" x14ac:dyDescent="0.3">
      <c r="A427" s="19" t="s">
        <v>781</v>
      </c>
      <c r="B427" s="19" t="s">
        <v>782</v>
      </c>
      <c r="C427" s="19" t="s">
        <v>780</v>
      </c>
      <c r="D427" s="19">
        <v>50</v>
      </c>
      <c r="E427" s="19">
        <v>5787.31</v>
      </c>
      <c r="F427" s="19">
        <v>264</v>
      </c>
      <c r="G427" s="25">
        <v>1018</v>
      </c>
      <c r="H427" s="20">
        <f>ROUND(E427/F427,2)</f>
        <v>21.92</v>
      </c>
    </row>
    <row r="428" spans="1:8" ht="13" x14ac:dyDescent="0.3">
      <c r="A428" s="19" t="s">
        <v>781</v>
      </c>
      <c r="B428" s="19" t="s">
        <v>782</v>
      </c>
      <c r="C428" s="19" t="s">
        <v>780</v>
      </c>
      <c r="D428" s="19">
        <v>100</v>
      </c>
      <c r="E428" s="19">
        <v>2433987.27</v>
      </c>
      <c r="F428" s="19">
        <v>1186</v>
      </c>
      <c r="G428" s="27"/>
      <c r="H428" s="20">
        <f>ROUND(E428/F428,2)</f>
        <v>2052.27</v>
      </c>
    </row>
    <row r="429" spans="1:8" ht="13" x14ac:dyDescent="0.3">
      <c r="A429" s="19" t="s">
        <v>783</v>
      </c>
      <c r="B429" s="19" t="s">
        <v>784</v>
      </c>
      <c r="C429" s="19" t="s">
        <v>785</v>
      </c>
      <c r="D429" s="19">
        <v>75</v>
      </c>
      <c r="E429" s="19">
        <v>8128.63</v>
      </c>
      <c r="F429" s="19">
        <v>964</v>
      </c>
      <c r="G429" s="25">
        <v>9564</v>
      </c>
      <c r="H429" s="20">
        <f>ROUND(E429/F429,2)</f>
        <v>8.43</v>
      </c>
    </row>
    <row r="430" spans="1:8" ht="13" x14ac:dyDescent="0.3">
      <c r="A430" s="19" t="s">
        <v>783</v>
      </c>
      <c r="B430" s="19" t="s">
        <v>784</v>
      </c>
      <c r="C430" s="19" t="s">
        <v>785</v>
      </c>
      <c r="D430" s="19">
        <v>100</v>
      </c>
      <c r="E430" s="19">
        <v>424810.69</v>
      </c>
      <c r="F430" s="19">
        <v>16829</v>
      </c>
      <c r="G430" s="27"/>
      <c r="H430" s="20">
        <f>ROUND(E430/F430,2)</f>
        <v>25.24</v>
      </c>
    </row>
    <row r="431" spans="1:8" ht="13" x14ac:dyDescent="0.3">
      <c r="A431" s="19" t="s">
        <v>786</v>
      </c>
      <c r="B431" s="19" t="s">
        <v>787</v>
      </c>
      <c r="C431" s="19" t="s">
        <v>788</v>
      </c>
      <c r="D431" s="19">
        <v>100</v>
      </c>
      <c r="E431" s="19">
        <v>332965.55</v>
      </c>
      <c r="F431" s="19">
        <v>16730</v>
      </c>
      <c r="G431" s="19">
        <v>8696</v>
      </c>
      <c r="H431" s="20">
        <f>ROUND(E431/F431,2)</f>
        <v>19.899999999999999</v>
      </c>
    </row>
    <row r="432" spans="1:8" ht="13" x14ac:dyDescent="0.3">
      <c r="A432" s="19" t="s">
        <v>789</v>
      </c>
      <c r="B432" s="19" t="s">
        <v>790</v>
      </c>
      <c r="C432" s="19" t="s">
        <v>791</v>
      </c>
      <c r="D432" s="19">
        <v>75</v>
      </c>
      <c r="E432" s="19">
        <v>8128.63</v>
      </c>
      <c r="F432" s="19">
        <v>964</v>
      </c>
      <c r="G432" s="19">
        <v>815</v>
      </c>
      <c r="H432" s="20">
        <f>ROUND(E432/F432,2)</f>
        <v>8.43</v>
      </c>
    </row>
    <row r="433" spans="1:8" ht="13" x14ac:dyDescent="0.3">
      <c r="A433" s="19" t="s">
        <v>792</v>
      </c>
      <c r="B433" s="19" t="s">
        <v>793</v>
      </c>
      <c r="C433" s="19" t="s">
        <v>794</v>
      </c>
      <c r="D433" s="19">
        <v>100</v>
      </c>
      <c r="E433" s="19">
        <v>91845.14</v>
      </c>
      <c r="F433" s="19">
        <v>99</v>
      </c>
      <c r="G433" s="19">
        <v>80</v>
      </c>
      <c r="H433" s="20">
        <f>ROUND(E433/F433,2)</f>
        <v>927.73</v>
      </c>
    </row>
    <row r="434" spans="1:8" ht="13" x14ac:dyDescent="0.3">
      <c r="A434" s="19" t="s">
        <v>795</v>
      </c>
      <c r="B434" s="19" t="s">
        <v>796</v>
      </c>
      <c r="C434" s="19" t="s">
        <v>797</v>
      </c>
      <c r="D434" s="19">
        <v>100</v>
      </c>
      <c r="E434" s="19">
        <v>10745.83</v>
      </c>
      <c r="F434" s="19">
        <v>431</v>
      </c>
      <c r="G434" s="19">
        <v>242</v>
      </c>
      <c r="H434" s="20">
        <f>ROUND(E434/F434,2)</f>
        <v>24.93</v>
      </c>
    </row>
    <row r="435" spans="1:8" ht="13" x14ac:dyDescent="0.3">
      <c r="A435" s="19" t="s">
        <v>798</v>
      </c>
      <c r="B435" s="19" t="s">
        <v>799</v>
      </c>
      <c r="C435" s="19" t="s">
        <v>800</v>
      </c>
      <c r="D435" s="19">
        <v>100</v>
      </c>
      <c r="E435" s="19">
        <v>10745.83</v>
      </c>
      <c r="F435" s="19">
        <v>431</v>
      </c>
      <c r="G435" s="19">
        <v>242</v>
      </c>
      <c r="H435" s="20">
        <f>ROUND(E435/F435,2)</f>
        <v>24.93</v>
      </c>
    </row>
    <row r="436" spans="1:8" ht="13" x14ac:dyDescent="0.3">
      <c r="A436" s="19" t="s">
        <v>801</v>
      </c>
      <c r="B436" s="19" t="s">
        <v>802</v>
      </c>
      <c r="C436" s="19" t="s">
        <v>803</v>
      </c>
      <c r="D436" s="19">
        <v>50</v>
      </c>
      <c r="E436" s="19">
        <v>7755.7</v>
      </c>
      <c r="F436" s="19">
        <v>309</v>
      </c>
      <c r="G436" s="25">
        <v>388</v>
      </c>
      <c r="H436" s="20">
        <f>ROUND(E436/F436,2)</f>
        <v>25.1</v>
      </c>
    </row>
    <row r="437" spans="1:8" ht="13" x14ac:dyDescent="0.3">
      <c r="A437" s="19" t="s">
        <v>801</v>
      </c>
      <c r="B437" s="19" t="s">
        <v>802</v>
      </c>
      <c r="C437" s="19" t="s">
        <v>803</v>
      </c>
      <c r="D437" s="19">
        <v>100</v>
      </c>
      <c r="E437" s="19">
        <v>16099.92</v>
      </c>
      <c r="F437" s="19">
        <v>326</v>
      </c>
      <c r="G437" s="27"/>
      <c r="H437" s="20">
        <f>ROUND(E437/F437,2)</f>
        <v>49.39</v>
      </c>
    </row>
    <row r="438" spans="1:8" ht="13" x14ac:dyDescent="0.3">
      <c r="A438" s="19" t="s">
        <v>804</v>
      </c>
      <c r="B438" s="19" t="s">
        <v>805</v>
      </c>
      <c r="C438" s="19" t="s">
        <v>803</v>
      </c>
      <c r="D438" s="19">
        <v>50</v>
      </c>
      <c r="E438" s="19">
        <v>7755.7</v>
      </c>
      <c r="F438" s="19">
        <v>309</v>
      </c>
      <c r="G438" s="25">
        <v>388</v>
      </c>
      <c r="H438" s="20">
        <f>ROUND(E438/F438,2)</f>
        <v>25.1</v>
      </c>
    </row>
    <row r="439" spans="1:8" ht="13" x14ac:dyDescent="0.3">
      <c r="A439" s="19" t="s">
        <v>804</v>
      </c>
      <c r="B439" s="19" t="s">
        <v>805</v>
      </c>
      <c r="C439" s="19" t="s">
        <v>803</v>
      </c>
      <c r="D439" s="19">
        <v>100</v>
      </c>
      <c r="E439" s="19">
        <v>16099.92</v>
      </c>
      <c r="F439" s="19">
        <v>326</v>
      </c>
      <c r="G439" s="27"/>
      <c r="H439" s="20">
        <f>ROUND(E439/F439,2)</f>
        <v>49.39</v>
      </c>
    </row>
    <row r="440" spans="1:8" ht="13" x14ac:dyDescent="0.3">
      <c r="A440" s="19" t="s">
        <v>806</v>
      </c>
      <c r="B440" s="19" t="s">
        <v>807</v>
      </c>
      <c r="C440" s="19" t="s">
        <v>808</v>
      </c>
      <c r="D440" s="19">
        <v>75</v>
      </c>
      <c r="E440" s="19">
        <v>73.760000000000005</v>
      </c>
      <c r="F440" s="19">
        <v>6</v>
      </c>
      <c r="G440" s="25">
        <v>70</v>
      </c>
      <c r="H440" s="20">
        <f>ROUND(E440/F440,2)</f>
        <v>12.29</v>
      </c>
    </row>
    <row r="441" spans="1:8" ht="13" x14ac:dyDescent="0.3">
      <c r="A441" s="19" t="s">
        <v>806</v>
      </c>
      <c r="B441" s="19" t="s">
        <v>807</v>
      </c>
      <c r="C441" s="19" t="s">
        <v>808</v>
      </c>
      <c r="D441" s="19">
        <v>100</v>
      </c>
      <c r="E441" s="19">
        <v>13756.74</v>
      </c>
      <c r="F441" s="19">
        <v>103</v>
      </c>
      <c r="G441" s="27"/>
      <c r="H441" s="20">
        <f>ROUND(E441/F441,2)</f>
        <v>133.56</v>
      </c>
    </row>
    <row r="442" spans="1:8" ht="13" x14ac:dyDescent="0.3">
      <c r="A442" s="19" t="s">
        <v>809</v>
      </c>
      <c r="B442" s="19" t="s">
        <v>810</v>
      </c>
      <c r="C442" s="19" t="s">
        <v>811</v>
      </c>
      <c r="D442" s="19">
        <v>100</v>
      </c>
      <c r="E442" s="19">
        <v>1950.99</v>
      </c>
      <c r="F442" s="19">
        <v>28</v>
      </c>
      <c r="G442" s="19">
        <v>12</v>
      </c>
      <c r="H442" s="20">
        <f>ROUND(E442/F442,2)</f>
        <v>69.680000000000007</v>
      </c>
    </row>
    <row r="443" spans="1:8" ht="13" x14ac:dyDescent="0.3">
      <c r="A443" s="19" t="s">
        <v>812</v>
      </c>
      <c r="B443" s="19" t="s">
        <v>813</v>
      </c>
      <c r="C443" s="19" t="s">
        <v>814</v>
      </c>
      <c r="D443" s="19">
        <v>75</v>
      </c>
      <c r="E443" s="19">
        <v>73.760000000000005</v>
      </c>
      <c r="F443" s="19">
        <v>6</v>
      </c>
      <c r="G443" s="19">
        <v>6</v>
      </c>
      <c r="H443" s="20">
        <f>ROUND(E443/F443,2)</f>
        <v>12.29</v>
      </c>
    </row>
    <row r="444" spans="1:8" ht="13" x14ac:dyDescent="0.3">
      <c r="A444" s="19" t="s">
        <v>815</v>
      </c>
      <c r="B444" s="19" t="s">
        <v>816</v>
      </c>
      <c r="C444" s="19" t="s">
        <v>817</v>
      </c>
      <c r="D444" s="19">
        <v>100</v>
      </c>
      <c r="E444" s="19">
        <v>11805.75</v>
      </c>
      <c r="F444" s="19">
        <v>75</v>
      </c>
      <c r="G444" s="19">
        <v>53</v>
      </c>
      <c r="H444" s="20">
        <f>ROUND(E444/F444,2)</f>
        <v>157.41</v>
      </c>
    </row>
    <row r="445" spans="1:8" ht="13" x14ac:dyDescent="0.3">
      <c r="A445" s="19" t="s">
        <v>818</v>
      </c>
      <c r="B445" s="19" t="s">
        <v>767</v>
      </c>
      <c r="C445" s="19" t="s">
        <v>819</v>
      </c>
      <c r="D445" s="19">
        <v>75</v>
      </c>
      <c r="E445" s="19">
        <v>1035.21</v>
      </c>
      <c r="F445" s="19">
        <v>88</v>
      </c>
      <c r="G445" s="25">
        <v>64</v>
      </c>
      <c r="H445" s="20">
        <f>ROUND(E445/F445,2)</f>
        <v>11.76</v>
      </c>
    </row>
    <row r="446" spans="1:8" ht="13" x14ac:dyDescent="0.3">
      <c r="A446" s="19" t="s">
        <v>818</v>
      </c>
      <c r="B446" s="19" t="s">
        <v>767</v>
      </c>
      <c r="C446" s="19" t="s">
        <v>819</v>
      </c>
      <c r="D446" s="19">
        <v>100</v>
      </c>
      <c r="E446" s="19">
        <v>72.709999999999994</v>
      </c>
      <c r="F446" s="19">
        <v>6</v>
      </c>
      <c r="G446" s="27"/>
      <c r="H446" s="20">
        <f>ROUND(E446/F446,2)</f>
        <v>12.12</v>
      </c>
    </row>
    <row r="447" spans="1:8" ht="13" x14ac:dyDescent="0.3">
      <c r="A447" s="19" t="s">
        <v>820</v>
      </c>
      <c r="B447" s="19" t="s">
        <v>821</v>
      </c>
      <c r="C447" s="19" t="s">
        <v>819</v>
      </c>
      <c r="D447" s="19">
        <v>75</v>
      </c>
      <c r="E447" s="19">
        <v>1035.21</v>
      </c>
      <c r="F447" s="19">
        <v>88</v>
      </c>
      <c r="G447" s="25">
        <v>64</v>
      </c>
      <c r="H447" s="20">
        <f>ROUND(E447/F447,2)</f>
        <v>11.76</v>
      </c>
    </row>
    <row r="448" spans="1:8" ht="13" x14ac:dyDescent="0.3">
      <c r="A448" s="19" t="s">
        <v>820</v>
      </c>
      <c r="B448" s="19" t="s">
        <v>821</v>
      </c>
      <c r="C448" s="19" t="s">
        <v>819</v>
      </c>
      <c r="D448" s="19">
        <v>100</v>
      </c>
      <c r="E448" s="19">
        <v>72.709999999999994</v>
      </c>
      <c r="F448" s="19">
        <v>6</v>
      </c>
      <c r="G448" s="27"/>
      <c r="H448" s="20">
        <f>ROUND(E448/F448,2)</f>
        <v>12.12</v>
      </c>
    </row>
    <row r="449" spans="1:8" ht="13" x14ac:dyDescent="0.3">
      <c r="A449" s="19" t="s">
        <v>822</v>
      </c>
      <c r="B449" s="19" t="s">
        <v>823</v>
      </c>
      <c r="C449" s="19" t="s">
        <v>824</v>
      </c>
      <c r="D449" s="19">
        <v>50</v>
      </c>
      <c r="E449" s="19">
        <v>1591.87</v>
      </c>
      <c r="F449" s="19">
        <v>88</v>
      </c>
      <c r="G449" s="19">
        <v>41</v>
      </c>
      <c r="H449" s="20">
        <f>ROUND(E449/F449,2)</f>
        <v>18.09</v>
      </c>
    </row>
    <row r="450" spans="1:8" ht="13" x14ac:dyDescent="0.3">
      <c r="A450" s="19" t="s">
        <v>825</v>
      </c>
      <c r="B450" s="19" t="s">
        <v>826</v>
      </c>
      <c r="C450" s="19" t="s">
        <v>824</v>
      </c>
      <c r="D450" s="19">
        <v>50</v>
      </c>
      <c r="E450" s="19">
        <v>1591.87</v>
      </c>
      <c r="F450" s="19">
        <v>88</v>
      </c>
      <c r="G450" s="19">
        <v>41</v>
      </c>
      <c r="H450" s="20">
        <f>ROUND(E450/F450,2)</f>
        <v>18.09</v>
      </c>
    </row>
    <row r="451" spans="1:8" ht="13" x14ac:dyDescent="0.3">
      <c r="A451" s="19" t="s">
        <v>827</v>
      </c>
      <c r="B451" s="19" t="s">
        <v>828</v>
      </c>
      <c r="C451" s="19" t="s">
        <v>829</v>
      </c>
      <c r="D451" s="19">
        <v>75</v>
      </c>
      <c r="E451" s="19">
        <v>28886.66</v>
      </c>
      <c r="F451" s="19">
        <v>3026</v>
      </c>
      <c r="G451" s="19">
        <v>2203</v>
      </c>
      <c r="H451" s="20">
        <f>ROUND(E451/F451,2)</f>
        <v>9.5500000000000007</v>
      </c>
    </row>
    <row r="452" spans="1:8" ht="13" x14ac:dyDescent="0.3">
      <c r="A452" s="19" t="s">
        <v>830</v>
      </c>
      <c r="B452" s="19" t="s">
        <v>831</v>
      </c>
      <c r="C452" s="19" t="s">
        <v>832</v>
      </c>
      <c r="D452" s="19">
        <v>75</v>
      </c>
      <c r="E452" s="19">
        <v>1929.41</v>
      </c>
      <c r="F452" s="19">
        <v>214</v>
      </c>
      <c r="G452" s="19">
        <v>173</v>
      </c>
      <c r="H452" s="20">
        <f>ROUND(E452/F452,2)</f>
        <v>9.02</v>
      </c>
    </row>
    <row r="453" spans="1:8" ht="13" x14ac:dyDescent="0.3">
      <c r="A453" s="19" t="s">
        <v>833</v>
      </c>
      <c r="B453" s="19" t="s">
        <v>834</v>
      </c>
      <c r="C453" s="19" t="s">
        <v>835</v>
      </c>
      <c r="D453" s="19">
        <v>75</v>
      </c>
      <c r="E453" s="19">
        <v>16449.53</v>
      </c>
      <c r="F453" s="19">
        <v>1739</v>
      </c>
      <c r="G453" s="19">
        <v>1291</v>
      </c>
      <c r="H453" s="20">
        <f>ROUND(E453/F453,2)</f>
        <v>9.4600000000000009</v>
      </c>
    </row>
    <row r="454" spans="1:8" ht="13" x14ac:dyDescent="0.3">
      <c r="A454" s="19" t="s">
        <v>836</v>
      </c>
      <c r="B454" s="19" t="s">
        <v>837</v>
      </c>
      <c r="C454" s="19" t="s">
        <v>838</v>
      </c>
      <c r="D454" s="19">
        <v>75</v>
      </c>
      <c r="E454" s="19">
        <v>10507.72</v>
      </c>
      <c r="F454" s="19">
        <v>1073</v>
      </c>
      <c r="G454" s="19">
        <v>751</v>
      </c>
      <c r="H454" s="20">
        <f>ROUND(E454/F454,2)</f>
        <v>9.7899999999999991</v>
      </c>
    </row>
    <row r="455" spans="1:8" ht="13" x14ac:dyDescent="0.3">
      <c r="A455" s="19" t="s">
        <v>839</v>
      </c>
      <c r="B455" s="19" t="s">
        <v>840</v>
      </c>
      <c r="C455" s="19" t="s">
        <v>841</v>
      </c>
      <c r="D455" s="19">
        <v>50</v>
      </c>
      <c r="E455" s="19">
        <v>10257.65</v>
      </c>
      <c r="F455" s="19">
        <v>509</v>
      </c>
      <c r="G455" s="25">
        <v>1313</v>
      </c>
      <c r="H455" s="20">
        <f>ROUND(E455/F455,2)</f>
        <v>20.149999999999999</v>
      </c>
    </row>
    <row r="456" spans="1:8" ht="13" x14ac:dyDescent="0.3">
      <c r="A456" s="19" t="s">
        <v>839</v>
      </c>
      <c r="B456" s="19" t="s">
        <v>840</v>
      </c>
      <c r="C456" s="19" t="s">
        <v>841</v>
      </c>
      <c r="D456" s="19">
        <v>75</v>
      </c>
      <c r="E456" s="19">
        <v>12684.89</v>
      </c>
      <c r="F456" s="19">
        <v>1126</v>
      </c>
      <c r="G456" s="26"/>
      <c r="H456" s="20">
        <f>ROUND(E456/F456,2)</f>
        <v>11.27</v>
      </c>
    </row>
    <row r="457" spans="1:8" ht="13" x14ac:dyDescent="0.3">
      <c r="A457" s="19" t="s">
        <v>839</v>
      </c>
      <c r="B457" s="19" t="s">
        <v>840</v>
      </c>
      <c r="C457" s="19" t="s">
        <v>841</v>
      </c>
      <c r="D457" s="19">
        <v>100</v>
      </c>
      <c r="E457" s="19">
        <v>505989.99</v>
      </c>
      <c r="F457" s="19">
        <v>284</v>
      </c>
      <c r="G457" s="27"/>
      <c r="H457" s="20">
        <f>ROUND(E457/F457,2)</f>
        <v>1781.65</v>
      </c>
    </row>
    <row r="458" spans="1:8" ht="13" x14ac:dyDescent="0.3">
      <c r="A458" s="19" t="s">
        <v>842</v>
      </c>
      <c r="B458" s="19" t="s">
        <v>843</v>
      </c>
      <c r="C458" s="19" t="s">
        <v>844</v>
      </c>
      <c r="D458" s="19">
        <v>75</v>
      </c>
      <c r="E458" s="19">
        <v>46.68</v>
      </c>
      <c r="F458" s="19">
        <v>3</v>
      </c>
      <c r="G458" s="19">
        <v>2</v>
      </c>
      <c r="H458" s="20">
        <f>ROUND(E458/F458,2)</f>
        <v>15.56</v>
      </c>
    </row>
    <row r="459" spans="1:8" ht="13" x14ac:dyDescent="0.3">
      <c r="A459" s="19" t="s">
        <v>845</v>
      </c>
      <c r="B459" s="19" t="s">
        <v>846</v>
      </c>
      <c r="C459" s="19" t="s">
        <v>847</v>
      </c>
      <c r="D459" s="19">
        <v>75</v>
      </c>
      <c r="E459" s="19">
        <v>1128</v>
      </c>
      <c r="F459" s="19">
        <v>91</v>
      </c>
      <c r="G459" s="25">
        <v>247</v>
      </c>
      <c r="H459" s="20">
        <f>ROUND(E459/F459,2)</f>
        <v>12.4</v>
      </c>
    </row>
    <row r="460" spans="1:8" ht="13" x14ac:dyDescent="0.3">
      <c r="A460" s="19" t="s">
        <v>845</v>
      </c>
      <c r="B460" s="19" t="s">
        <v>846</v>
      </c>
      <c r="C460" s="19" t="s">
        <v>847</v>
      </c>
      <c r="D460" s="19">
        <v>100</v>
      </c>
      <c r="E460" s="19">
        <v>503287.05</v>
      </c>
      <c r="F460" s="19">
        <v>234</v>
      </c>
      <c r="G460" s="27"/>
      <c r="H460" s="20">
        <f>ROUND(E460/F460,2)</f>
        <v>2150.8000000000002</v>
      </c>
    </row>
    <row r="461" spans="1:8" ht="13" x14ac:dyDescent="0.3">
      <c r="A461" s="19" t="s">
        <v>848</v>
      </c>
      <c r="B461" s="19" t="s">
        <v>849</v>
      </c>
      <c r="C461" s="19" t="s">
        <v>850</v>
      </c>
      <c r="D461" s="19">
        <v>75</v>
      </c>
      <c r="E461" s="19">
        <v>7650.83</v>
      </c>
      <c r="F461" s="19">
        <v>699</v>
      </c>
      <c r="G461" s="19">
        <v>543</v>
      </c>
      <c r="H461" s="20">
        <f>ROUND(E461/F461,2)</f>
        <v>10.95</v>
      </c>
    </row>
    <row r="462" spans="1:8" ht="13" x14ac:dyDescent="0.3">
      <c r="A462" s="19" t="s">
        <v>851</v>
      </c>
      <c r="B462" s="19" t="s">
        <v>852</v>
      </c>
      <c r="C462" s="19" t="s">
        <v>853</v>
      </c>
      <c r="D462" s="19">
        <v>75</v>
      </c>
      <c r="E462" s="19">
        <v>1282.92</v>
      </c>
      <c r="F462" s="19">
        <v>118</v>
      </c>
      <c r="G462" s="19">
        <v>96</v>
      </c>
      <c r="H462" s="20">
        <f>ROUND(E462/F462,2)</f>
        <v>10.87</v>
      </c>
    </row>
    <row r="463" spans="1:8" ht="13" x14ac:dyDescent="0.3">
      <c r="A463" s="19" t="s">
        <v>854</v>
      </c>
      <c r="B463" s="19" t="s">
        <v>855</v>
      </c>
      <c r="C463" s="19" t="s">
        <v>856</v>
      </c>
      <c r="D463" s="19">
        <v>50</v>
      </c>
      <c r="E463" s="19">
        <v>10257.65</v>
      </c>
      <c r="F463" s="19">
        <v>509</v>
      </c>
      <c r="G463" s="25">
        <v>444</v>
      </c>
      <c r="H463" s="20">
        <f>ROUND(E463/F463,2)</f>
        <v>20.149999999999999</v>
      </c>
    </row>
    <row r="464" spans="1:8" ht="13" x14ac:dyDescent="0.3">
      <c r="A464" s="19" t="s">
        <v>854</v>
      </c>
      <c r="B464" s="19" t="s">
        <v>855</v>
      </c>
      <c r="C464" s="19" t="s">
        <v>856</v>
      </c>
      <c r="D464" s="19">
        <v>75</v>
      </c>
      <c r="E464" s="19">
        <v>2576.46</v>
      </c>
      <c r="F464" s="19">
        <v>215</v>
      </c>
      <c r="G464" s="26"/>
      <c r="H464" s="20">
        <f>ROUND(E464/F464,2)</f>
        <v>11.98</v>
      </c>
    </row>
    <row r="465" spans="1:8" ht="13" x14ac:dyDescent="0.3">
      <c r="A465" s="19" t="s">
        <v>854</v>
      </c>
      <c r="B465" s="19" t="s">
        <v>855</v>
      </c>
      <c r="C465" s="19" t="s">
        <v>856</v>
      </c>
      <c r="D465" s="19">
        <v>100</v>
      </c>
      <c r="E465" s="19">
        <v>2702.94</v>
      </c>
      <c r="F465" s="19">
        <v>50</v>
      </c>
      <c r="G465" s="27"/>
      <c r="H465" s="20">
        <f>ROUND(E465/F465,2)</f>
        <v>54.06</v>
      </c>
    </row>
    <row r="466" spans="1:8" ht="208" x14ac:dyDescent="0.3">
      <c r="A466" s="14" t="s">
        <v>857</v>
      </c>
      <c r="B466" s="15" t="s">
        <v>858</v>
      </c>
      <c r="C466" s="15" t="s">
        <v>859</v>
      </c>
      <c r="D466" s="22" t="s">
        <v>501</v>
      </c>
      <c r="E466" s="23">
        <f>SUM(E467+E468+E469)</f>
        <v>1125392.78</v>
      </c>
      <c r="F466" s="24">
        <f>SUM(F467+F468+F469)</f>
        <v>70766</v>
      </c>
      <c r="G466" s="24">
        <v>26568</v>
      </c>
      <c r="H466" s="17">
        <f>ROUND(E466/F466,2)</f>
        <v>15.9</v>
      </c>
    </row>
    <row r="467" spans="1:8" ht="13" x14ac:dyDescent="0.3">
      <c r="A467" s="19" t="s">
        <v>857</v>
      </c>
      <c r="B467" s="19" t="s">
        <v>858</v>
      </c>
      <c r="C467" s="19" t="s">
        <v>859</v>
      </c>
      <c r="D467" s="19">
        <v>50</v>
      </c>
      <c r="E467" s="19">
        <v>6888.79</v>
      </c>
      <c r="F467" s="19">
        <v>292</v>
      </c>
      <c r="G467" s="25">
        <v>26568</v>
      </c>
      <c r="H467" s="20">
        <f>ROUND(E467/F467,2)</f>
        <v>23.59</v>
      </c>
    </row>
    <row r="468" spans="1:8" ht="13" x14ac:dyDescent="0.3">
      <c r="A468" s="19" t="s">
        <v>857</v>
      </c>
      <c r="B468" s="19" t="s">
        <v>858</v>
      </c>
      <c r="C468" s="19" t="s">
        <v>859</v>
      </c>
      <c r="D468" s="19">
        <v>75</v>
      </c>
      <c r="E468" s="19">
        <v>324209.01</v>
      </c>
      <c r="F468" s="19">
        <v>31300</v>
      </c>
      <c r="G468" s="26"/>
      <c r="H468" s="20">
        <f>ROUND(E468/F468,2)</f>
        <v>10.36</v>
      </c>
    </row>
    <row r="469" spans="1:8" ht="13" x14ac:dyDescent="0.3">
      <c r="A469" s="19" t="s">
        <v>857</v>
      </c>
      <c r="B469" s="19" t="s">
        <v>858</v>
      </c>
      <c r="C469" s="19" t="s">
        <v>859</v>
      </c>
      <c r="D469" s="19">
        <v>100</v>
      </c>
      <c r="E469" s="19">
        <v>794294.98</v>
      </c>
      <c r="F469" s="19">
        <v>39174</v>
      </c>
      <c r="G469" s="27"/>
      <c r="H469" s="20">
        <f>ROUND(E469/F469,2)</f>
        <v>20.28</v>
      </c>
    </row>
    <row r="470" spans="1:8" ht="13" x14ac:dyDescent="0.3">
      <c r="A470" s="19" t="s">
        <v>860</v>
      </c>
      <c r="B470" s="19" t="s">
        <v>861</v>
      </c>
      <c r="C470" s="19" t="s">
        <v>862</v>
      </c>
      <c r="D470" s="19">
        <v>75</v>
      </c>
      <c r="E470" s="19">
        <v>1898.58</v>
      </c>
      <c r="F470" s="19">
        <v>265</v>
      </c>
      <c r="G470" s="19">
        <v>146</v>
      </c>
      <c r="H470" s="20">
        <f>ROUND(E470/F470,2)</f>
        <v>7.16</v>
      </c>
    </row>
    <row r="471" spans="1:8" ht="13" x14ac:dyDescent="0.3">
      <c r="A471" s="19" t="s">
        <v>863</v>
      </c>
      <c r="B471" s="19" t="s">
        <v>864</v>
      </c>
      <c r="C471" s="19" t="s">
        <v>865</v>
      </c>
      <c r="D471" s="19">
        <v>75</v>
      </c>
      <c r="E471" s="19">
        <v>16794.080000000002</v>
      </c>
      <c r="F471" s="19">
        <v>1682</v>
      </c>
      <c r="G471" s="19">
        <v>821</v>
      </c>
      <c r="H471" s="20">
        <f>ROUND(E471/F471,2)</f>
        <v>9.98</v>
      </c>
    </row>
    <row r="472" spans="1:8" ht="13" x14ac:dyDescent="0.3">
      <c r="A472" s="19" t="s">
        <v>866</v>
      </c>
      <c r="B472" s="19" t="s">
        <v>867</v>
      </c>
      <c r="C472" s="19" t="s">
        <v>868</v>
      </c>
      <c r="D472" s="19">
        <v>75</v>
      </c>
      <c r="E472" s="19">
        <v>20504.71</v>
      </c>
      <c r="F472" s="19">
        <v>2415</v>
      </c>
      <c r="G472" s="25">
        <v>1033</v>
      </c>
      <c r="H472" s="20">
        <f>ROUND(E472/F472,2)</f>
        <v>8.49</v>
      </c>
    </row>
    <row r="473" spans="1:8" ht="13" x14ac:dyDescent="0.3">
      <c r="A473" s="19" t="s">
        <v>866</v>
      </c>
      <c r="B473" s="19" t="s">
        <v>867</v>
      </c>
      <c r="C473" s="19" t="s">
        <v>868</v>
      </c>
      <c r="D473" s="19">
        <v>100</v>
      </c>
      <c r="E473" s="19">
        <v>26.81</v>
      </c>
      <c r="F473" s="19">
        <v>5</v>
      </c>
      <c r="G473" s="27"/>
      <c r="H473" s="20">
        <f>ROUND(E473/F473,2)</f>
        <v>5.36</v>
      </c>
    </row>
    <row r="474" spans="1:8" ht="13" x14ac:dyDescent="0.3">
      <c r="A474" s="19" t="s">
        <v>869</v>
      </c>
      <c r="B474" s="19" t="s">
        <v>870</v>
      </c>
      <c r="C474" s="19" t="s">
        <v>871</v>
      </c>
      <c r="D474" s="19">
        <v>100</v>
      </c>
      <c r="E474" s="19">
        <v>1295.8</v>
      </c>
      <c r="F474" s="19">
        <v>115</v>
      </c>
      <c r="G474" s="19">
        <v>54</v>
      </c>
      <c r="H474" s="20">
        <f>ROUND(E474/F474,2)</f>
        <v>11.27</v>
      </c>
    </row>
    <row r="475" spans="1:8" ht="13" x14ac:dyDescent="0.3">
      <c r="A475" s="19" t="s">
        <v>872</v>
      </c>
      <c r="B475" s="19" t="s">
        <v>873</v>
      </c>
      <c r="C475" s="19" t="s">
        <v>874</v>
      </c>
      <c r="D475" s="19">
        <v>100</v>
      </c>
      <c r="E475" s="19">
        <v>586093.43000000005</v>
      </c>
      <c r="F475" s="19">
        <v>31127</v>
      </c>
      <c r="G475" s="19">
        <v>8544</v>
      </c>
      <c r="H475" s="20">
        <f>ROUND(E475/F475,2)</f>
        <v>18.829999999999998</v>
      </c>
    </row>
    <row r="476" spans="1:8" ht="13" x14ac:dyDescent="0.3">
      <c r="A476" s="19" t="s">
        <v>875</v>
      </c>
      <c r="B476" s="19" t="s">
        <v>876</v>
      </c>
      <c r="C476" s="19" t="s">
        <v>877</v>
      </c>
      <c r="D476" s="19">
        <v>75</v>
      </c>
      <c r="E476" s="19">
        <v>15175.72</v>
      </c>
      <c r="F476" s="19">
        <v>1540</v>
      </c>
      <c r="G476" s="25">
        <v>582</v>
      </c>
      <c r="H476" s="20">
        <f>ROUND(E476/F476,2)</f>
        <v>9.85</v>
      </c>
    </row>
    <row r="477" spans="1:8" ht="13" x14ac:dyDescent="0.3">
      <c r="A477" s="19" t="s">
        <v>875</v>
      </c>
      <c r="B477" s="19" t="s">
        <v>876</v>
      </c>
      <c r="C477" s="19" t="s">
        <v>877</v>
      </c>
      <c r="D477" s="19">
        <v>100</v>
      </c>
      <c r="E477" s="19">
        <v>797.49</v>
      </c>
      <c r="F477" s="19">
        <v>53</v>
      </c>
      <c r="G477" s="27"/>
      <c r="H477" s="20">
        <f>ROUND(E477/F477,2)</f>
        <v>15.05</v>
      </c>
    </row>
    <row r="478" spans="1:8" ht="13" x14ac:dyDescent="0.3">
      <c r="A478" s="19" t="s">
        <v>878</v>
      </c>
      <c r="B478" s="19" t="s">
        <v>879</v>
      </c>
      <c r="C478" s="19" t="s">
        <v>880</v>
      </c>
      <c r="D478" s="19">
        <v>75</v>
      </c>
      <c r="E478" s="19">
        <v>985.56</v>
      </c>
      <c r="F478" s="19">
        <v>114</v>
      </c>
      <c r="G478" s="25">
        <v>60</v>
      </c>
      <c r="H478" s="20">
        <f>ROUND(E478/F478,2)</f>
        <v>8.65</v>
      </c>
    </row>
    <row r="479" spans="1:8" ht="13" x14ac:dyDescent="0.3">
      <c r="A479" s="19" t="s">
        <v>878</v>
      </c>
      <c r="B479" s="19" t="s">
        <v>879</v>
      </c>
      <c r="C479" s="19" t="s">
        <v>880</v>
      </c>
      <c r="D479" s="19">
        <v>100</v>
      </c>
      <c r="E479" s="19">
        <v>8.82</v>
      </c>
      <c r="F479" s="19">
        <v>1</v>
      </c>
      <c r="G479" s="27"/>
      <c r="H479" s="20">
        <f>ROUND(E479/F479,2)</f>
        <v>8.82</v>
      </c>
    </row>
    <row r="480" spans="1:8" ht="13" x14ac:dyDescent="0.3">
      <c r="A480" s="19" t="s">
        <v>881</v>
      </c>
      <c r="B480" s="19" t="s">
        <v>882</v>
      </c>
      <c r="C480" s="19" t="s">
        <v>883</v>
      </c>
      <c r="D480" s="19">
        <v>75</v>
      </c>
      <c r="E480" s="19">
        <v>6920.09</v>
      </c>
      <c r="F480" s="19">
        <v>837</v>
      </c>
      <c r="G480" s="25">
        <v>317</v>
      </c>
      <c r="H480" s="20">
        <f>ROUND(E480/F480,2)</f>
        <v>8.27</v>
      </c>
    </row>
    <row r="481" spans="1:8" ht="13" x14ac:dyDescent="0.3">
      <c r="A481" s="19" t="s">
        <v>881</v>
      </c>
      <c r="B481" s="19" t="s">
        <v>882</v>
      </c>
      <c r="C481" s="19" t="s">
        <v>883</v>
      </c>
      <c r="D481" s="19">
        <v>100</v>
      </c>
      <c r="E481" s="19">
        <v>235.61</v>
      </c>
      <c r="F481" s="19">
        <v>20</v>
      </c>
      <c r="G481" s="27"/>
      <c r="H481" s="20">
        <f>ROUND(E481/F481,2)</f>
        <v>11.78</v>
      </c>
    </row>
    <row r="482" spans="1:8" ht="13" x14ac:dyDescent="0.3">
      <c r="A482" s="19" t="s">
        <v>884</v>
      </c>
      <c r="B482" s="19" t="s">
        <v>885</v>
      </c>
      <c r="C482" s="19" t="s">
        <v>886</v>
      </c>
      <c r="D482" s="19">
        <v>75</v>
      </c>
      <c r="E482" s="19">
        <v>9961.23</v>
      </c>
      <c r="F482" s="19">
        <v>1020</v>
      </c>
      <c r="G482" s="25">
        <v>348</v>
      </c>
      <c r="H482" s="20">
        <f>ROUND(E482/F482,2)</f>
        <v>9.77</v>
      </c>
    </row>
    <row r="483" spans="1:8" ht="13" x14ac:dyDescent="0.3">
      <c r="A483" s="19" t="s">
        <v>884</v>
      </c>
      <c r="B483" s="19" t="s">
        <v>885</v>
      </c>
      <c r="C483" s="19" t="s">
        <v>886</v>
      </c>
      <c r="D483" s="19">
        <v>100</v>
      </c>
      <c r="E483" s="19">
        <v>31.78</v>
      </c>
      <c r="F483" s="19">
        <v>2</v>
      </c>
      <c r="G483" s="27"/>
      <c r="H483" s="20">
        <f>ROUND(E483/F483,2)</f>
        <v>15.89</v>
      </c>
    </row>
    <row r="484" spans="1:8" ht="13" x14ac:dyDescent="0.3">
      <c r="A484" s="19" t="s">
        <v>887</v>
      </c>
      <c r="B484" s="19" t="s">
        <v>888</v>
      </c>
      <c r="C484" s="19" t="s">
        <v>889</v>
      </c>
      <c r="D484" s="19">
        <v>75</v>
      </c>
      <c r="E484" s="19">
        <v>30445.75</v>
      </c>
      <c r="F484" s="19">
        <v>2613</v>
      </c>
      <c r="G484" s="25">
        <v>905</v>
      </c>
      <c r="H484" s="20">
        <f>ROUND(E484/F484,2)</f>
        <v>11.65</v>
      </c>
    </row>
    <row r="485" spans="1:8" ht="13" x14ac:dyDescent="0.3">
      <c r="A485" s="19" t="s">
        <v>887</v>
      </c>
      <c r="B485" s="19" t="s">
        <v>888</v>
      </c>
      <c r="C485" s="19" t="s">
        <v>889</v>
      </c>
      <c r="D485" s="19">
        <v>100</v>
      </c>
      <c r="E485" s="19">
        <v>220.66</v>
      </c>
      <c r="F485" s="19">
        <v>27</v>
      </c>
      <c r="G485" s="27"/>
      <c r="H485" s="20">
        <f>ROUND(E485/F485,2)</f>
        <v>8.17</v>
      </c>
    </row>
    <row r="486" spans="1:8" ht="13" x14ac:dyDescent="0.3">
      <c r="A486" s="19" t="s">
        <v>890</v>
      </c>
      <c r="B486" s="19" t="s">
        <v>891</v>
      </c>
      <c r="C486" s="19" t="s">
        <v>892</v>
      </c>
      <c r="D486" s="19">
        <v>75</v>
      </c>
      <c r="E486" s="19">
        <v>9041.0499999999993</v>
      </c>
      <c r="F486" s="19">
        <v>1443</v>
      </c>
      <c r="G486" s="25">
        <v>1325</v>
      </c>
      <c r="H486" s="20">
        <f>ROUND(E486/F486,2)</f>
        <v>6.27</v>
      </c>
    </row>
    <row r="487" spans="1:8" ht="13" x14ac:dyDescent="0.3">
      <c r="A487" s="19" t="s">
        <v>890</v>
      </c>
      <c r="B487" s="19" t="s">
        <v>891</v>
      </c>
      <c r="C487" s="19" t="s">
        <v>892</v>
      </c>
      <c r="D487" s="19">
        <v>100</v>
      </c>
      <c r="E487" s="19">
        <v>3782.16</v>
      </c>
      <c r="F487" s="19">
        <v>307</v>
      </c>
      <c r="G487" s="27"/>
      <c r="H487" s="20">
        <f>ROUND(E487/F487,2)</f>
        <v>12.32</v>
      </c>
    </row>
    <row r="488" spans="1:8" ht="13" x14ac:dyDescent="0.3">
      <c r="A488" s="19" t="s">
        <v>893</v>
      </c>
      <c r="B488" s="19" t="s">
        <v>894</v>
      </c>
      <c r="C488" s="19" t="s">
        <v>895</v>
      </c>
      <c r="D488" s="19">
        <v>75</v>
      </c>
      <c r="E488" s="19">
        <v>212440</v>
      </c>
      <c r="F488" s="19">
        <v>19367</v>
      </c>
      <c r="G488" s="25">
        <v>9606</v>
      </c>
      <c r="H488" s="20">
        <f>ROUND(E488/F488,2)</f>
        <v>10.97</v>
      </c>
    </row>
    <row r="489" spans="1:8" ht="13" x14ac:dyDescent="0.3">
      <c r="A489" s="19" t="s">
        <v>893</v>
      </c>
      <c r="B489" s="19" t="s">
        <v>894</v>
      </c>
      <c r="C489" s="19" t="s">
        <v>895</v>
      </c>
      <c r="D489" s="19">
        <v>100</v>
      </c>
      <c r="E489" s="19">
        <v>2594.6999999999998</v>
      </c>
      <c r="F489" s="19">
        <v>178</v>
      </c>
      <c r="G489" s="27"/>
      <c r="H489" s="20">
        <f>ROUND(E489/F489,2)</f>
        <v>14.58</v>
      </c>
    </row>
    <row r="490" spans="1:8" ht="13" x14ac:dyDescent="0.3">
      <c r="A490" s="19" t="s">
        <v>896</v>
      </c>
      <c r="B490" s="19" t="s">
        <v>897</v>
      </c>
      <c r="C490" s="19" t="s">
        <v>898</v>
      </c>
      <c r="D490" s="19">
        <v>100</v>
      </c>
      <c r="E490" s="19">
        <v>744.92</v>
      </c>
      <c r="F490" s="19">
        <v>56</v>
      </c>
      <c r="G490" s="19">
        <v>30</v>
      </c>
      <c r="H490" s="20">
        <f>ROUND(E490/F490,2)</f>
        <v>13.3</v>
      </c>
    </row>
    <row r="491" spans="1:8" ht="13" x14ac:dyDescent="0.3">
      <c r="A491" s="19" t="s">
        <v>899</v>
      </c>
      <c r="B491" s="19" t="s">
        <v>900</v>
      </c>
      <c r="C491" s="19" t="s">
        <v>901</v>
      </c>
      <c r="D491" s="19">
        <v>50</v>
      </c>
      <c r="E491" s="19">
        <v>926.06</v>
      </c>
      <c r="F491" s="19">
        <v>50</v>
      </c>
      <c r="G491" s="25">
        <v>1322</v>
      </c>
      <c r="H491" s="20">
        <f>ROUND(E491/F491,2)</f>
        <v>18.52</v>
      </c>
    </row>
    <row r="492" spans="1:8" ht="13" x14ac:dyDescent="0.3">
      <c r="A492" s="19" t="s">
        <v>899</v>
      </c>
      <c r="B492" s="19" t="s">
        <v>900</v>
      </c>
      <c r="C492" s="19" t="s">
        <v>901</v>
      </c>
      <c r="D492" s="19">
        <v>100</v>
      </c>
      <c r="E492" s="19">
        <v>58258.27</v>
      </c>
      <c r="F492" s="19">
        <v>3096</v>
      </c>
      <c r="G492" s="27"/>
      <c r="H492" s="20">
        <f>ROUND(E492/F492,2)</f>
        <v>18.82</v>
      </c>
    </row>
    <row r="493" spans="1:8" ht="13" x14ac:dyDescent="0.3">
      <c r="A493" s="19" t="s">
        <v>902</v>
      </c>
      <c r="B493" s="19" t="s">
        <v>903</v>
      </c>
      <c r="C493" s="19" t="s">
        <v>904</v>
      </c>
      <c r="D493" s="19">
        <v>50</v>
      </c>
      <c r="E493" s="19">
        <v>3827.73</v>
      </c>
      <c r="F493" s="19">
        <v>144</v>
      </c>
      <c r="G493" s="25">
        <v>853</v>
      </c>
      <c r="H493" s="20">
        <f>ROUND(E493/F493,2)</f>
        <v>26.58</v>
      </c>
    </row>
    <row r="494" spans="1:8" ht="13" x14ac:dyDescent="0.3">
      <c r="A494" s="19" t="s">
        <v>902</v>
      </c>
      <c r="B494" s="19" t="s">
        <v>903</v>
      </c>
      <c r="C494" s="19" t="s">
        <v>904</v>
      </c>
      <c r="D494" s="19">
        <v>100</v>
      </c>
      <c r="E494" s="19">
        <v>51408.89</v>
      </c>
      <c r="F494" s="19">
        <v>1916</v>
      </c>
      <c r="G494" s="27"/>
      <c r="H494" s="20">
        <f>ROUND(E494/F494,2)</f>
        <v>26.83</v>
      </c>
    </row>
    <row r="495" spans="1:8" ht="13" x14ac:dyDescent="0.3">
      <c r="A495" s="19" t="s">
        <v>905</v>
      </c>
      <c r="B495" s="19" t="s">
        <v>906</v>
      </c>
      <c r="C495" s="19" t="s">
        <v>907</v>
      </c>
      <c r="D495" s="19">
        <v>50</v>
      </c>
      <c r="E495" s="19">
        <v>2135</v>
      </c>
      <c r="F495" s="19">
        <v>98</v>
      </c>
      <c r="G495" s="25">
        <v>331</v>
      </c>
      <c r="H495" s="20">
        <f>ROUND(E495/F495,2)</f>
        <v>21.79</v>
      </c>
    </row>
    <row r="496" spans="1:8" ht="13" x14ac:dyDescent="0.3">
      <c r="A496" s="19" t="s">
        <v>905</v>
      </c>
      <c r="B496" s="19" t="s">
        <v>906</v>
      </c>
      <c r="C496" s="19" t="s">
        <v>907</v>
      </c>
      <c r="D496" s="19">
        <v>100</v>
      </c>
      <c r="E496" s="19">
        <v>17888.46</v>
      </c>
      <c r="F496" s="19">
        <v>643</v>
      </c>
      <c r="G496" s="27"/>
      <c r="H496" s="20">
        <f>ROUND(E496/F496,2)</f>
        <v>27.82</v>
      </c>
    </row>
    <row r="497" spans="1:8" ht="13" x14ac:dyDescent="0.3">
      <c r="A497" s="19" t="s">
        <v>908</v>
      </c>
      <c r="B497" s="19" t="s">
        <v>909</v>
      </c>
      <c r="C497" s="19" t="s">
        <v>910</v>
      </c>
      <c r="D497" s="19">
        <v>75</v>
      </c>
      <c r="E497" s="19">
        <v>42.24</v>
      </c>
      <c r="F497" s="19">
        <v>4</v>
      </c>
      <c r="G497" s="25">
        <v>134</v>
      </c>
      <c r="H497" s="20">
        <f>ROUND(E497/F497,2)</f>
        <v>10.56</v>
      </c>
    </row>
    <row r="498" spans="1:8" ht="13" x14ac:dyDescent="0.3">
      <c r="A498" s="19" t="s">
        <v>908</v>
      </c>
      <c r="B498" s="19" t="s">
        <v>909</v>
      </c>
      <c r="C498" s="19" t="s">
        <v>910</v>
      </c>
      <c r="D498" s="19">
        <v>100</v>
      </c>
      <c r="E498" s="19">
        <v>1904.22</v>
      </c>
      <c r="F498" s="19">
        <v>143</v>
      </c>
      <c r="G498" s="27"/>
      <c r="H498" s="20">
        <f>ROUND(E498/F498,2)</f>
        <v>13.32</v>
      </c>
    </row>
    <row r="499" spans="1:8" ht="13" x14ac:dyDescent="0.3">
      <c r="A499" s="19" t="s">
        <v>911</v>
      </c>
      <c r="B499" s="19" t="s">
        <v>912</v>
      </c>
      <c r="C499" s="19" t="s">
        <v>913</v>
      </c>
      <c r="D499" s="19">
        <v>100</v>
      </c>
      <c r="E499" s="19">
        <v>55819.01</v>
      </c>
      <c r="F499" s="19">
        <v>1308</v>
      </c>
      <c r="G499" s="19">
        <v>675</v>
      </c>
      <c r="H499" s="20">
        <f>ROUND(E499/F499,2)</f>
        <v>42.68</v>
      </c>
    </row>
    <row r="500" spans="1:8" ht="13" x14ac:dyDescent="0.3">
      <c r="A500" s="19" t="s">
        <v>914</v>
      </c>
      <c r="B500" s="19" t="s">
        <v>915</v>
      </c>
      <c r="C500" s="19" t="s">
        <v>916</v>
      </c>
      <c r="D500" s="19">
        <v>100</v>
      </c>
      <c r="E500" s="19">
        <v>13108.17</v>
      </c>
      <c r="F500" s="19">
        <v>166</v>
      </c>
      <c r="G500" s="19">
        <v>150</v>
      </c>
      <c r="H500" s="20">
        <f>ROUND(E500/F500,2)</f>
        <v>78.959999999999994</v>
      </c>
    </row>
    <row r="501" spans="1:8" ht="13" x14ac:dyDescent="0.3">
      <c r="A501" s="19" t="s">
        <v>917</v>
      </c>
      <c r="B501" s="19" t="s">
        <v>918</v>
      </c>
      <c r="C501" s="19" t="s">
        <v>919</v>
      </c>
      <c r="D501" s="19">
        <v>100</v>
      </c>
      <c r="E501" s="19">
        <v>16.13</v>
      </c>
      <c r="F501" s="19">
        <v>3</v>
      </c>
      <c r="G501" s="19">
        <v>2</v>
      </c>
      <c r="H501" s="20">
        <f>ROUND(E501/F501,2)</f>
        <v>5.38</v>
      </c>
    </row>
    <row r="502" spans="1:8" ht="13" x14ac:dyDescent="0.3">
      <c r="A502" s="19" t="s">
        <v>920</v>
      </c>
      <c r="B502" s="19" t="s">
        <v>921</v>
      </c>
      <c r="C502" s="19" t="s">
        <v>922</v>
      </c>
      <c r="D502" s="19">
        <v>100</v>
      </c>
      <c r="E502" s="19">
        <v>10.5</v>
      </c>
      <c r="F502" s="19">
        <v>2</v>
      </c>
      <c r="G502" s="19">
        <v>1</v>
      </c>
      <c r="H502" s="20">
        <f>ROUND(E502/F502,2)</f>
        <v>5.25</v>
      </c>
    </row>
    <row r="503" spans="1:8" ht="13" x14ac:dyDescent="0.3">
      <c r="A503" s="19" t="s">
        <v>923</v>
      </c>
      <c r="B503" s="19" t="s">
        <v>924</v>
      </c>
      <c r="C503" s="19" t="s">
        <v>925</v>
      </c>
      <c r="D503" s="19">
        <v>100</v>
      </c>
      <c r="E503" s="19">
        <v>49.15</v>
      </c>
      <c r="F503" s="19">
        <v>6</v>
      </c>
      <c r="G503" s="19">
        <v>4</v>
      </c>
      <c r="H503" s="20">
        <f>ROUND(E503/F503,2)</f>
        <v>8.19</v>
      </c>
    </row>
    <row r="504" spans="1:8" ht="13" x14ac:dyDescent="0.3">
      <c r="A504" s="14" t="s">
        <v>926</v>
      </c>
      <c r="B504" s="15" t="s">
        <v>927</v>
      </c>
      <c r="C504" s="15" t="s">
        <v>928</v>
      </c>
      <c r="D504" s="22">
        <v>100</v>
      </c>
      <c r="E504" s="23">
        <v>1708357.29</v>
      </c>
      <c r="F504" s="24">
        <v>31763</v>
      </c>
      <c r="G504" s="24">
        <v>20010</v>
      </c>
      <c r="H504" s="17">
        <f>ROUND(E504/F504,2)</f>
        <v>53.78</v>
      </c>
    </row>
    <row r="505" spans="1:8" ht="13" x14ac:dyDescent="0.3">
      <c r="A505" s="19" t="s">
        <v>929</v>
      </c>
      <c r="B505" s="19" t="s">
        <v>930</v>
      </c>
      <c r="C505" s="19" t="s">
        <v>931</v>
      </c>
      <c r="D505" s="19">
        <v>100</v>
      </c>
      <c r="E505" s="19">
        <v>294141.96000000002</v>
      </c>
      <c r="F505" s="19">
        <v>5099</v>
      </c>
      <c r="G505" s="19">
        <v>1314</v>
      </c>
      <c r="H505" s="20">
        <f>ROUND(E505/F505,2)</f>
        <v>57.69</v>
      </c>
    </row>
    <row r="506" spans="1:8" ht="13" x14ac:dyDescent="0.3">
      <c r="A506" s="19" t="s">
        <v>932</v>
      </c>
      <c r="B506" s="19" t="s">
        <v>933</v>
      </c>
      <c r="C506" s="19" t="s">
        <v>934</v>
      </c>
      <c r="D506" s="19">
        <v>100</v>
      </c>
      <c r="E506" s="19">
        <v>246391.72</v>
      </c>
      <c r="F506" s="19">
        <v>1797</v>
      </c>
      <c r="G506" s="19">
        <v>528</v>
      </c>
      <c r="H506" s="20">
        <f>ROUND(E506/F506,2)</f>
        <v>137.11000000000001</v>
      </c>
    </row>
    <row r="507" spans="1:8" ht="13" x14ac:dyDescent="0.3">
      <c r="A507" s="19" t="s">
        <v>935</v>
      </c>
      <c r="B507" s="19" t="s">
        <v>936</v>
      </c>
      <c r="C507" s="19" t="s">
        <v>937</v>
      </c>
      <c r="D507" s="19">
        <v>100</v>
      </c>
      <c r="E507" s="19">
        <v>651393.9</v>
      </c>
      <c r="F507" s="19">
        <v>22952</v>
      </c>
      <c r="G507" s="19">
        <v>17624</v>
      </c>
      <c r="H507" s="20">
        <f>ROUND(E507/F507,2)</f>
        <v>28.38</v>
      </c>
    </row>
    <row r="508" spans="1:8" ht="13" x14ac:dyDescent="0.3">
      <c r="A508" s="19" t="s">
        <v>938</v>
      </c>
      <c r="B508" s="19" t="s">
        <v>939</v>
      </c>
      <c r="C508" s="19" t="s">
        <v>940</v>
      </c>
      <c r="D508" s="19">
        <v>100</v>
      </c>
      <c r="E508" s="19">
        <v>8408.85</v>
      </c>
      <c r="F508" s="19">
        <v>23</v>
      </c>
      <c r="G508" s="19">
        <v>15</v>
      </c>
      <c r="H508" s="20">
        <f>ROUND(E508/F508,2)</f>
        <v>365.6</v>
      </c>
    </row>
    <row r="509" spans="1:8" ht="13" x14ac:dyDescent="0.3">
      <c r="A509" s="19" t="s">
        <v>941</v>
      </c>
      <c r="B509" s="19" t="s">
        <v>942</v>
      </c>
      <c r="C509" s="19" t="s">
        <v>943</v>
      </c>
      <c r="D509" s="19">
        <v>100</v>
      </c>
      <c r="E509" s="19">
        <v>182114.12</v>
      </c>
      <c r="F509" s="19">
        <v>185</v>
      </c>
      <c r="G509" s="19">
        <v>136</v>
      </c>
      <c r="H509" s="20">
        <f>ROUND(E509/F509,2)</f>
        <v>984.4</v>
      </c>
    </row>
    <row r="510" spans="1:8" ht="13" x14ac:dyDescent="0.3">
      <c r="A510" s="19" t="s">
        <v>944</v>
      </c>
      <c r="B510" s="19" t="s">
        <v>945</v>
      </c>
      <c r="C510" s="19" t="s">
        <v>946</v>
      </c>
      <c r="D510" s="19">
        <v>100</v>
      </c>
      <c r="E510" s="19">
        <v>51.86</v>
      </c>
      <c r="F510" s="19">
        <v>2</v>
      </c>
      <c r="G510" s="19">
        <v>2</v>
      </c>
      <c r="H510" s="20">
        <f>ROUND(E510/F510,2)</f>
        <v>25.93</v>
      </c>
    </row>
    <row r="511" spans="1:8" ht="13" x14ac:dyDescent="0.3">
      <c r="A511" s="19" t="s">
        <v>947</v>
      </c>
      <c r="B511" s="19" t="s">
        <v>948</v>
      </c>
      <c r="C511" s="19" t="s">
        <v>949</v>
      </c>
      <c r="D511" s="19">
        <v>100</v>
      </c>
      <c r="E511" s="19">
        <v>325854.88</v>
      </c>
      <c r="F511" s="19">
        <v>1705</v>
      </c>
      <c r="G511" s="19">
        <v>469</v>
      </c>
      <c r="H511" s="20">
        <f>ROUND(E511/F511,2)</f>
        <v>191.12</v>
      </c>
    </row>
    <row r="512" spans="1:8" ht="26" x14ac:dyDescent="0.3">
      <c r="A512" s="14" t="s">
        <v>950</v>
      </c>
      <c r="B512" s="15" t="s">
        <v>951</v>
      </c>
      <c r="C512" s="15" t="s">
        <v>952</v>
      </c>
      <c r="D512" s="22" t="s">
        <v>472</v>
      </c>
      <c r="E512" s="23">
        <f>SUM(E513+E514)</f>
        <v>886724.70000000007</v>
      </c>
      <c r="F512" s="24">
        <f>SUM(F513+F514)</f>
        <v>24176</v>
      </c>
      <c r="G512" s="24">
        <v>20370</v>
      </c>
      <c r="H512" s="17">
        <f>ROUND(E512/F512,2)</f>
        <v>36.68</v>
      </c>
    </row>
    <row r="513" spans="1:8" ht="13" x14ac:dyDescent="0.3">
      <c r="A513" s="19" t="s">
        <v>950</v>
      </c>
      <c r="B513" s="19" t="s">
        <v>951</v>
      </c>
      <c r="C513" s="19" t="s">
        <v>952</v>
      </c>
      <c r="D513" s="19">
        <v>75</v>
      </c>
      <c r="E513" s="19">
        <v>233932.9</v>
      </c>
      <c r="F513" s="19">
        <v>20901</v>
      </c>
      <c r="G513" s="25">
        <v>20370</v>
      </c>
      <c r="H513" s="20">
        <f>ROUND(E513/F513,2)</f>
        <v>11.19</v>
      </c>
    </row>
    <row r="514" spans="1:8" ht="13" x14ac:dyDescent="0.3">
      <c r="A514" s="19" t="s">
        <v>950</v>
      </c>
      <c r="B514" s="19" t="s">
        <v>951</v>
      </c>
      <c r="C514" s="19" t="s">
        <v>952</v>
      </c>
      <c r="D514" s="19">
        <v>100</v>
      </c>
      <c r="E514" s="19">
        <v>652791.80000000005</v>
      </c>
      <c r="F514" s="19">
        <v>3275</v>
      </c>
      <c r="G514" s="27"/>
      <c r="H514" s="20">
        <f>ROUND(E514/F514,2)</f>
        <v>199.33</v>
      </c>
    </row>
    <row r="515" spans="1:8" ht="13" x14ac:dyDescent="0.3">
      <c r="A515" s="19" t="s">
        <v>953</v>
      </c>
      <c r="B515" s="19" t="s">
        <v>954</v>
      </c>
      <c r="C515" s="19" t="s">
        <v>955</v>
      </c>
      <c r="D515" s="19">
        <v>100</v>
      </c>
      <c r="E515" s="19">
        <v>2712.94</v>
      </c>
      <c r="F515" s="19">
        <v>81</v>
      </c>
      <c r="G515" s="19">
        <v>60</v>
      </c>
      <c r="H515" s="20">
        <f>ROUND(E515/F515,2)</f>
        <v>33.49</v>
      </c>
    </row>
    <row r="516" spans="1:8" ht="13" x14ac:dyDescent="0.3">
      <c r="A516" s="19" t="s">
        <v>956</v>
      </c>
      <c r="B516" s="19" t="s">
        <v>957</v>
      </c>
      <c r="C516" s="19" t="s">
        <v>958</v>
      </c>
      <c r="D516" s="19">
        <v>100</v>
      </c>
      <c r="E516" s="19">
        <v>86.81</v>
      </c>
      <c r="F516" s="19">
        <v>8</v>
      </c>
      <c r="G516" s="19">
        <v>8</v>
      </c>
      <c r="H516" s="20">
        <f>ROUND(E516/F516,2)</f>
        <v>10.85</v>
      </c>
    </row>
    <row r="517" spans="1:8" ht="13" x14ac:dyDescent="0.3">
      <c r="A517" s="19" t="s">
        <v>959</v>
      </c>
      <c r="B517" s="19" t="s">
        <v>960</v>
      </c>
      <c r="C517" s="19" t="s">
        <v>961</v>
      </c>
      <c r="D517" s="19">
        <v>100</v>
      </c>
      <c r="E517" s="19">
        <v>625669.04</v>
      </c>
      <c r="F517" s="19">
        <v>3158</v>
      </c>
      <c r="G517" s="19">
        <v>2185</v>
      </c>
      <c r="H517" s="20">
        <f>ROUND(E517/F517,2)</f>
        <v>198.12</v>
      </c>
    </row>
    <row r="518" spans="1:8" ht="13" x14ac:dyDescent="0.3">
      <c r="A518" s="19" t="s">
        <v>962</v>
      </c>
      <c r="B518" s="19" t="s">
        <v>963</v>
      </c>
      <c r="C518" s="19" t="s">
        <v>964</v>
      </c>
      <c r="D518" s="19">
        <v>75</v>
      </c>
      <c r="E518" s="19">
        <v>221057.11</v>
      </c>
      <c r="F518" s="19">
        <v>20696</v>
      </c>
      <c r="G518" s="19">
        <v>18048</v>
      </c>
      <c r="H518" s="20">
        <f>ROUND(E518/F518,2)</f>
        <v>10.68</v>
      </c>
    </row>
    <row r="519" spans="1:8" ht="13" x14ac:dyDescent="0.3">
      <c r="A519" s="19" t="s">
        <v>965</v>
      </c>
      <c r="B519" s="19" t="s">
        <v>966</v>
      </c>
      <c r="C519" s="19" t="s">
        <v>967</v>
      </c>
      <c r="D519" s="19">
        <v>75</v>
      </c>
      <c r="E519" s="19">
        <v>2312.9299999999998</v>
      </c>
      <c r="F519" s="19">
        <v>35</v>
      </c>
      <c r="G519" s="19">
        <v>27</v>
      </c>
      <c r="H519" s="20">
        <f>ROUND(E519/F519,2)</f>
        <v>66.08</v>
      </c>
    </row>
    <row r="520" spans="1:8" ht="13" x14ac:dyDescent="0.3">
      <c r="A520" s="19" t="s">
        <v>968</v>
      </c>
      <c r="B520" s="19" t="s">
        <v>969</v>
      </c>
      <c r="C520" s="19" t="s">
        <v>970</v>
      </c>
      <c r="D520" s="19">
        <v>75</v>
      </c>
      <c r="E520" s="19">
        <v>10537.32</v>
      </c>
      <c r="F520" s="19">
        <v>168</v>
      </c>
      <c r="G520" s="19">
        <v>168</v>
      </c>
      <c r="H520" s="20">
        <f>ROUND(E520/F520,2)</f>
        <v>62.72</v>
      </c>
    </row>
    <row r="521" spans="1:8" ht="13" x14ac:dyDescent="0.3">
      <c r="A521" s="19" t="s">
        <v>971</v>
      </c>
      <c r="B521" s="19" t="s">
        <v>972</v>
      </c>
      <c r="C521" s="19" t="s">
        <v>973</v>
      </c>
      <c r="D521" s="19">
        <v>75</v>
      </c>
      <c r="E521" s="19">
        <v>25.54</v>
      </c>
      <c r="F521" s="19">
        <v>2</v>
      </c>
      <c r="G521" s="19">
        <v>2</v>
      </c>
      <c r="H521" s="20">
        <f>ROUND(E521/F521,2)</f>
        <v>12.77</v>
      </c>
    </row>
    <row r="522" spans="1:8" ht="13" x14ac:dyDescent="0.3">
      <c r="A522" s="19" t="s">
        <v>974</v>
      </c>
      <c r="B522" s="19" t="s">
        <v>975</v>
      </c>
      <c r="C522" s="19" t="s">
        <v>976</v>
      </c>
      <c r="D522" s="19">
        <v>100</v>
      </c>
      <c r="E522" s="19">
        <v>23656</v>
      </c>
      <c r="F522" s="19">
        <v>21</v>
      </c>
      <c r="G522" s="19">
        <v>14</v>
      </c>
      <c r="H522" s="20">
        <f>ROUND(E522/F522,2)</f>
        <v>1126.48</v>
      </c>
    </row>
    <row r="523" spans="1:8" ht="13" x14ac:dyDescent="0.3">
      <c r="A523" s="19" t="s">
        <v>977</v>
      </c>
      <c r="B523" s="19" t="s">
        <v>978</v>
      </c>
      <c r="C523" s="19" t="s">
        <v>979</v>
      </c>
      <c r="D523" s="19">
        <v>100</v>
      </c>
      <c r="E523" s="19">
        <v>667.01</v>
      </c>
      <c r="F523" s="19">
        <v>7</v>
      </c>
      <c r="G523" s="19">
        <v>4</v>
      </c>
      <c r="H523" s="20">
        <f>ROUND(E523/F523,2)</f>
        <v>95.29</v>
      </c>
    </row>
    <row r="524" spans="1:8" ht="26" x14ac:dyDescent="0.3">
      <c r="A524" s="14" t="s">
        <v>980</v>
      </c>
      <c r="B524" s="15" t="s">
        <v>981</v>
      </c>
      <c r="C524" s="15" t="s">
        <v>982</v>
      </c>
      <c r="D524" s="22" t="s">
        <v>501</v>
      </c>
      <c r="E524" s="23">
        <f>SUM(E525+E526+E527)</f>
        <v>17088.849999999999</v>
      </c>
      <c r="F524" s="24">
        <f>SUM(F525+F526+F527)</f>
        <v>761</v>
      </c>
      <c r="G524" s="24">
        <v>416</v>
      </c>
      <c r="H524" s="17">
        <f>ROUND(E524/F524,2)</f>
        <v>22.46</v>
      </c>
    </row>
    <row r="525" spans="1:8" ht="13" x14ac:dyDescent="0.3">
      <c r="A525" s="19" t="s">
        <v>980</v>
      </c>
      <c r="B525" s="19" t="s">
        <v>981</v>
      </c>
      <c r="C525" s="19" t="s">
        <v>982</v>
      </c>
      <c r="D525" s="19">
        <v>50</v>
      </c>
      <c r="E525" s="19">
        <v>12581.15</v>
      </c>
      <c r="F525" s="19">
        <v>505</v>
      </c>
      <c r="G525" s="25">
        <v>416</v>
      </c>
      <c r="H525" s="20">
        <f>ROUND(E525/F525,2)</f>
        <v>24.91</v>
      </c>
    </row>
    <row r="526" spans="1:8" ht="13" x14ac:dyDescent="0.3">
      <c r="A526" s="19" t="s">
        <v>980</v>
      </c>
      <c r="B526" s="19" t="s">
        <v>981</v>
      </c>
      <c r="C526" s="19" t="s">
        <v>982</v>
      </c>
      <c r="D526" s="19">
        <v>75</v>
      </c>
      <c r="E526" s="19">
        <v>3114.14</v>
      </c>
      <c r="F526" s="19">
        <v>238</v>
      </c>
      <c r="G526" s="26"/>
      <c r="H526" s="20">
        <f>ROUND(E526/F526,2)</f>
        <v>13.08</v>
      </c>
    </row>
    <row r="527" spans="1:8" ht="13" x14ac:dyDescent="0.3">
      <c r="A527" s="19" t="s">
        <v>980</v>
      </c>
      <c r="B527" s="19" t="s">
        <v>981</v>
      </c>
      <c r="C527" s="19" t="s">
        <v>982</v>
      </c>
      <c r="D527" s="19">
        <v>100</v>
      </c>
      <c r="E527" s="19">
        <v>1393.56</v>
      </c>
      <c r="F527" s="19">
        <v>18</v>
      </c>
      <c r="G527" s="27"/>
      <c r="H527" s="20">
        <f>ROUND(E527/F527,2)</f>
        <v>77.42</v>
      </c>
    </row>
    <row r="528" spans="1:8" ht="13" x14ac:dyDescent="0.3">
      <c r="A528" s="19" t="s">
        <v>983</v>
      </c>
      <c r="B528" s="19" t="s">
        <v>984</v>
      </c>
      <c r="C528" s="19" t="s">
        <v>985</v>
      </c>
      <c r="D528" s="19">
        <v>75</v>
      </c>
      <c r="E528" s="19">
        <v>258.3</v>
      </c>
      <c r="F528" s="19">
        <v>32</v>
      </c>
      <c r="G528" s="19">
        <v>21</v>
      </c>
      <c r="H528" s="20">
        <f>ROUND(E528/F528,2)</f>
        <v>8.07</v>
      </c>
    </row>
    <row r="529" spans="1:8" ht="13" x14ac:dyDescent="0.3">
      <c r="A529" s="19" t="s">
        <v>986</v>
      </c>
      <c r="B529" s="19" t="s">
        <v>987</v>
      </c>
      <c r="C529" s="19" t="s">
        <v>988</v>
      </c>
      <c r="D529" s="19">
        <v>50</v>
      </c>
      <c r="E529" s="19">
        <v>4234.78</v>
      </c>
      <c r="F529" s="19">
        <v>168</v>
      </c>
      <c r="G529" s="25">
        <v>94</v>
      </c>
      <c r="H529" s="20">
        <f>ROUND(E529/F529,2)</f>
        <v>25.21</v>
      </c>
    </row>
    <row r="530" spans="1:8" ht="13" x14ac:dyDescent="0.3">
      <c r="A530" s="19" t="s">
        <v>986</v>
      </c>
      <c r="B530" s="19" t="s">
        <v>987</v>
      </c>
      <c r="C530" s="19" t="s">
        <v>988</v>
      </c>
      <c r="D530" s="19">
        <v>100</v>
      </c>
      <c r="E530" s="19">
        <v>108.36</v>
      </c>
      <c r="F530" s="19">
        <v>1</v>
      </c>
      <c r="G530" s="27"/>
      <c r="H530" s="20">
        <f>ROUND(E530/F530,2)</f>
        <v>108.36</v>
      </c>
    </row>
    <row r="531" spans="1:8" ht="13" x14ac:dyDescent="0.3">
      <c r="A531" s="19" t="s">
        <v>989</v>
      </c>
      <c r="B531" s="19" t="s">
        <v>990</v>
      </c>
      <c r="C531" s="19" t="s">
        <v>991</v>
      </c>
      <c r="D531" s="19">
        <v>50</v>
      </c>
      <c r="E531" s="19">
        <v>630.17999999999995</v>
      </c>
      <c r="F531" s="19">
        <v>40</v>
      </c>
      <c r="G531" s="25">
        <v>26</v>
      </c>
      <c r="H531" s="20">
        <f>ROUND(E531/F531,2)</f>
        <v>15.75</v>
      </c>
    </row>
    <row r="532" spans="1:8" ht="13" x14ac:dyDescent="0.3">
      <c r="A532" s="19" t="s">
        <v>989</v>
      </c>
      <c r="B532" s="19" t="s">
        <v>990</v>
      </c>
      <c r="C532" s="19" t="s">
        <v>991</v>
      </c>
      <c r="D532" s="19">
        <v>100</v>
      </c>
      <c r="E532" s="19">
        <v>122.58</v>
      </c>
      <c r="F532" s="19">
        <v>2</v>
      </c>
      <c r="G532" s="27"/>
      <c r="H532" s="20">
        <f>ROUND(E532/F532,2)</f>
        <v>61.29</v>
      </c>
    </row>
    <row r="533" spans="1:8" ht="13" x14ac:dyDescent="0.3">
      <c r="A533" s="19" t="s">
        <v>992</v>
      </c>
      <c r="B533" s="19" t="s">
        <v>993</v>
      </c>
      <c r="C533" s="19" t="s">
        <v>994</v>
      </c>
      <c r="D533" s="19">
        <v>50</v>
      </c>
      <c r="E533" s="19">
        <v>7716.19</v>
      </c>
      <c r="F533" s="19">
        <v>297</v>
      </c>
      <c r="G533" s="25">
        <v>233</v>
      </c>
      <c r="H533" s="20">
        <f>ROUND(E533/F533,2)</f>
        <v>25.98</v>
      </c>
    </row>
    <row r="534" spans="1:8" ht="13" x14ac:dyDescent="0.3">
      <c r="A534" s="19" t="s">
        <v>992</v>
      </c>
      <c r="B534" s="19" t="s">
        <v>993</v>
      </c>
      <c r="C534" s="19" t="s">
        <v>994</v>
      </c>
      <c r="D534" s="19">
        <v>75</v>
      </c>
      <c r="E534" s="19">
        <v>2089.29</v>
      </c>
      <c r="F534" s="19">
        <v>144</v>
      </c>
      <c r="G534" s="26"/>
      <c r="H534" s="20">
        <f>ROUND(E534/F534,2)</f>
        <v>14.51</v>
      </c>
    </row>
    <row r="535" spans="1:8" ht="13" x14ac:dyDescent="0.3">
      <c r="A535" s="19" t="s">
        <v>992</v>
      </c>
      <c r="B535" s="19" t="s">
        <v>993</v>
      </c>
      <c r="C535" s="19" t="s">
        <v>994</v>
      </c>
      <c r="D535" s="19">
        <v>100</v>
      </c>
      <c r="E535" s="19">
        <v>1162.6199999999999</v>
      </c>
      <c r="F535" s="19">
        <v>15</v>
      </c>
      <c r="G535" s="27"/>
      <c r="H535" s="20">
        <f>ROUND(E535/F535,2)</f>
        <v>77.510000000000005</v>
      </c>
    </row>
    <row r="536" spans="1:8" ht="13" x14ac:dyDescent="0.3">
      <c r="A536" s="19" t="s">
        <v>995</v>
      </c>
      <c r="B536" s="19" t="s">
        <v>996</v>
      </c>
      <c r="C536" s="19" t="s">
        <v>997</v>
      </c>
      <c r="D536" s="19">
        <v>75</v>
      </c>
      <c r="E536" s="19">
        <v>199.53</v>
      </c>
      <c r="F536" s="19">
        <v>13</v>
      </c>
      <c r="G536" s="19">
        <v>8</v>
      </c>
      <c r="H536" s="20">
        <f>ROUND(E536/F536,2)</f>
        <v>15.35</v>
      </c>
    </row>
    <row r="537" spans="1:8" ht="13" x14ac:dyDescent="0.3">
      <c r="A537" s="19" t="s">
        <v>998</v>
      </c>
      <c r="B537" s="19" t="s">
        <v>999</v>
      </c>
      <c r="C537" s="19" t="s">
        <v>1000</v>
      </c>
      <c r="D537" s="19">
        <v>75</v>
      </c>
      <c r="E537" s="19">
        <v>567.02</v>
      </c>
      <c r="F537" s="19">
        <v>49</v>
      </c>
      <c r="G537" s="19">
        <v>35</v>
      </c>
      <c r="H537" s="20">
        <f>ROUND(E537/F537,2)</f>
        <v>11.57</v>
      </c>
    </row>
    <row r="538" spans="1:8" ht="13" x14ac:dyDescent="0.3">
      <c r="A538" s="14" t="s">
        <v>1001</v>
      </c>
      <c r="B538" s="15" t="s">
        <v>1002</v>
      </c>
      <c r="C538" s="15" t="s">
        <v>1003</v>
      </c>
      <c r="D538" s="22" t="s">
        <v>472</v>
      </c>
      <c r="E538" s="23">
        <f>SUM(E539+E540)</f>
        <v>32016.57</v>
      </c>
      <c r="F538" s="24">
        <f>SUM(F539+F540)</f>
        <v>895</v>
      </c>
      <c r="G538" s="24">
        <v>589</v>
      </c>
      <c r="H538" s="23">
        <f>ROUND(E538/F538,2)</f>
        <v>35.770000000000003</v>
      </c>
    </row>
    <row r="539" spans="1:8" ht="13" x14ac:dyDescent="0.3">
      <c r="A539" s="19" t="s">
        <v>1001</v>
      </c>
      <c r="B539" s="19" t="s">
        <v>1002</v>
      </c>
      <c r="C539" s="19" t="s">
        <v>1003</v>
      </c>
      <c r="D539" s="19">
        <v>75</v>
      </c>
      <c r="E539" s="19">
        <v>19279.16</v>
      </c>
      <c r="F539" s="19">
        <v>419</v>
      </c>
      <c r="G539" s="25">
        <v>589</v>
      </c>
      <c r="H539" s="20">
        <f>ROUND(E539/F539,2)</f>
        <v>46.01</v>
      </c>
    </row>
    <row r="540" spans="1:8" ht="13" x14ac:dyDescent="0.3">
      <c r="A540" s="19" t="s">
        <v>1001</v>
      </c>
      <c r="B540" s="19" t="s">
        <v>1002</v>
      </c>
      <c r="C540" s="19" t="s">
        <v>1003</v>
      </c>
      <c r="D540" s="19">
        <v>100</v>
      </c>
      <c r="E540" s="19">
        <v>12737.41</v>
      </c>
      <c r="F540" s="19">
        <v>476</v>
      </c>
      <c r="G540" s="27"/>
      <c r="H540" s="20">
        <f>ROUND(E540/F540,2)</f>
        <v>26.76</v>
      </c>
    </row>
    <row r="541" spans="1:8" ht="13" x14ac:dyDescent="0.3">
      <c r="A541" s="19" t="s">
        <v>1004</v>
      </c>
      <c r="B541" s="19" t="s">
        <v>1005</v>
      </c>
      <c r="C541" s="19" t="s">
        <v>1006</v>
      </c>
      <c r="D541" s="19">
        <v>75</v>
      </c>
      <c r="E541" s="19">
        <v>4774.8</v>
      </c>
      <c r="F541" s="19">
        <v>100</v>
      </c>
      <c r="G541" s="25">
        <v>378</v>
      </c>
      <c r="H541" s="20">
        <f>ROUND(E541/F541,2)</f>
        <v>47.75</v>
      </c>
    </row>
    <row r="542" spans="1:8" ht="13" x14ac:dyDescent="0.3">
      <c r="A542" s="19" t="s">
        <v>1004</v>
      </c>
      <c r="B542" s="19" t="s">
        <v>1005</v>
      </c>
      <c r="C542" s="19" t="s">
        <v>1006</v>
      </c>
      <c r="D542" s="19">
        <v>100</v>
      </c>
      <c r="E542" s="19">
        <v>12720.99</v>
      </c>
      <c r="F542" s="19">
        <v>475</v>
      </c>
      <c r="G542" s="27"/>
      <c r="H542" s="20">
        <f>ROUND(E542/F542,2)</f>
        <v>26.78</v>
      </c>
    </row>
    <row r="543" spans="1:8" ht="13" x14ac:dyDescent="0.3">
      <c r="A543" s="19" t="s">
        <v>1007</v>
      </c>
      <c r="B543" s="19" t="s">
        <v>1008</v>
      </c>
      <c r="C543" s="19" t="s">
        <v>1009</v>
      </c>
      <c r="D543" s="19">
        <v>75</v>
      </c>
      <c r="E543" s="19">
        <v>4774.8</v>
      </c>
      <c r="F543" s="19">
        <v>100</v>
      </c>
      <c r="G543" s="19">
        <v>69</v>
      </c>
      <c r="H543" s="20">
        <f>ROUND(E543/F543,2)</f>
        <v>47.75</v>
      </c>
    </row>
    <row r="544" spans="1:8" ht="14" customHeight="1" x14ac:dyDescent="0.3">
      <c r="A544" s="19" t="s">
        <v>1010</v>
      </c>
      <c r="B544" s="19" t="s">
        <v>1011</v>
      </c>
      <c r="C544" s="19" t="s">
        <v>1012</v>
      </c>
      <c r="D544" s="19">
        <v>100</v>
      </c>
      <c r="E544" s="19">
        <v>12720.99</v>
      </c>
      <c r="F544" s="19">
        <v>475</v>
      </c>
      <c r="G544" s="19">
        <v>312</v>
      </c>
      <c r="H544" s="20">
        <f>ROUND(E544/F544,2)</f>
        <v>26.78</v>
      </c>
    </row>
    <row r="545" spans="1:17" ht="13" x14ac:dyDescent="0.3">
      <c r="A545" s="19" t="s">
        <v>1013</v>
      </c>
      <c r="B545" s="19" t="s">
        <v>1014</v>
      </c>
      <c r="C545" s="19" t="s">
        <v>1015</v>
      </c>
      <c r="D545" s="19">
        <v>75</v>
      </c>
      <c r="E545" s="19">
        <v>14504.36</v>
      </c>
      <c r="F545" s="19">
        <v>319</v>
      </c>
      <c r="G545" s="25">
        <v>229</v>
      </c>
      <c r="H545" s="20">
        <f>ROUND(E545/F545,2)</f>
        <v>45.47</v>
      </c>
    </row>
    <row r="546" spans="1:17" ht="13" x14ac:dyDescent="0.3">
      <c r="A546" s="19" t="s">
        <v>1013</v>
      </c>
      <c r="B546" s="19" t="s">
        <v>1014</v>
      </c>
      <c r="C546" s="19" t="s">
        <v>1015</v>
      </c>
      <c r="D546" s="19">
        <v>100</v>
      </c>
      <c r="E546" s="19">
        <v>16.420000000000002</v>
      </c>
      <c r="F546" s="19">
        <v>1</v>
      </c>
      <c r="G546" s="27"/>
      <c r="H546" s="20">
        <f>ROUND(E546/F546,2)</f>
        <v>16.420000000000002</v>
      </c>
    </row>
    <row r="547" spans="1:17" ht="13" x14ac:dyDescent="0.3">
      <c r="A547" s="19" t="s">
        <v>1016</v>
      </c>
      <c r="B547" s="19" t="s">
        <v>1017</v>
      </c>
      <c r="C547" s="19" t="s">
        <v>1015</v>
      </c>
      <c r="D547" s="19">
        <v>75</v>
      </c>
      <c r="E547" s="19">
        <v>14504.36</v>
      </c>
      <c r="F547" s="19">
        <v>319</v>
      </c>
      <c r="G547" s="25">
        <v>229</v>
      </c>
      <c r="H547" s="20">
        <f>ROUND(E547/F547,2)</f>
        <v>45.47</v>
      </c>
    </row>
    <row r="548" spans="1:17" ht="13.5" thickBot="1" x14ac:dyDescent="0.35">
      <c r="A548" s="19" t="s">
        <v>1016</v>
      </c>
      <c r="B548" s="19" t="s">
        <v>1017</v>
      </c>
      <c r="C548" s="19" t="s">
        <v>1015</v>
      </c>
      <c r="D548" s="19">
        <v>100</v>
      </c>
      <c r="E548" s="19">
        <v>16.420000000000002</v>
      </c>
      <c r="F548" s="19">
        <v>1</v>
      </c>
      <c r="G548" s="27"/>
      <c r="H548" s="20">
        <f>ROUND(E548/F548,2)</f>
        <v>16.420000000000002</v>
      </c>
    </row>
    <row r="549" spans="1:17" ht="13.5" thickBot="1" x14ac:dyDescent="0.3">
      <c r="A549" s="30" t="s">
        <v>1018</v>
      </c>
      <c r="B549" s="31"/>
      <c r="C549" s="31"/>
      <c r="D549" s="150"/>
      <c r="E549" s="151">
        <f>E8+E11+E13+E23+E71+E268+E280+E304+E343+E368+E380+E409+E466+E504+E512+E524+E538+E413</f>
        <v>46184097.070000008</v>
      </c>
      <c r="F549" s="151">
        <f t="shared" ref="F549" si="0">F8+F11+F13+F23+F71+F268+F280+F304+F343+F368+F380+F409+F466+F504+F512+F524+F538+F413</f>
        <v>1216808</v>
      </c>
      <c r="G549" s="152">
        <v>454587</v>
      </c>
      <c r="H549" s="151">
        <f>ROUND(E549/F549,2)</f>
        <v>37.96</v>
      </c>
    </row>
    <row r="550" spans="1:17" ht="13" x14ac:dyDescent="0.3">
      <c r="A550" s="32"/>
      <c r="B550" s="33"/>
      <c r="C550" s="34"/>
      <c r="D550" s="34"/>
      <c r="E550" s="34"/>
      <c r="F550" s="34"/>
      <c r="G550" s="34"/>
      <c r="H550" s="34"/>
    </row>
    <row r="551" spans="1:17" ht="31" customHeight="1" thickBot="1" x14ac:dyDescent="0.3">
      <c r="A551" s="153" t="s">
        <v>1019</v>
      </c>
      <c r="B551" s="154"/>
      <c r="C551" s="154"/>
      <c r="D551" s="154"/>
      <c r="E551" s="154"/>
      <c r="F551" s="154"/>
      <c r="G551" s="154"/>
      <c r="H551" s="154"/>
    </row>
    <row r="552" spans="1:17" ht="39.5" thickBot="1" x14ac:dyDescent="0.3">
      <c r="A552" s="42" t="s">
        <v>1020</v>
      </c>
      <c r="B552" s="43"/>
      <c r="C552" s="44"/>
      <c r="D552" s="45" t="s">
        <v>3</v>
      </c>
      <c r="E552" s="45" t="s">
        <v>4</v>
      </c>
      <c r="F552" s="45" t="s">
        <v>5</v>
      </c>
      <c r="G552" s="45" t="s">
        <v>6</v>
      </c>
      <c r="H552" s="45" t="s">
        <v>7</v>
      </c>
    </row>
    <row r="553" spans="1:17" ht="13" x14ac:dyDescent="0.25">
      <c r="A553" s="35" t="s">
        <v>1021</v>
      </c>
      <c r="B553" s="36"/>
      <c r="C553" s="36"/>
      <c r="D553" s="37">
        <v>50</v>
      </c>
      <c r="E553" s="38">
        <v>38209.050000000003</v>
      </c>
      <c r="F553" s="39">
        <v>5252</v>
      </c>
      <c r="G553" s="39">
        <v>3968</v>
      </c>
      <c r="H553" s="40">
        <f>ROUND(E553/F553,2)</f>
        <v>7.28</v>
      </c>
    </row>
    <row r="554" spans="1:17" ht="13.5" thickBot="1" x14ac:dyDescent="0.3">
      <c r="A554" s="155" t="s">
        <v>1022</v>
      </c>
      <c r="B554" s="156"/>
      <c r="C554" s="156"/>
      <c r="D554" s="157">
        <v>25</v>
      </c>
      <c r="E554" s="158">
        <v>2556.84</v>
      </c>
      <c r="F554" s="160">
        <v>399</v>
      </c>
      <c r="G554" s="160">
        <v>325</v>
      </c>
      <c r="H554" s="161">
        <f t="shared" ref="H554" si="1">ROUND(E554/F554,2)</f>
        <v>6.41</v>
      </c>
      <c r="K554" s="2"/>
      <c r="L554" s="2"/>
      <c r="M554" s="2"/>
    </row>
    <row r="555" spans="1:17" ht="13.5" thickBot="1" x14ac:dyDescent="0.3">
      <c r="A555" s="42" t="s">
        <v>1023</v>
      </c>
      <c r="B555" s="43"/>
      <c r="C555" s="43"/>
      <c r="D555" s="44"/>
      <c r="E555" s="159">
        <f>E553+E554</f>
        <v>40765.89</v>
      </c>
      <c r="F555" s="82">
        <f>F553+F554</f>
        <v>5651</v>
      </c>
      <c r="G555" s="82">
        <v>4292</v>
      </c>
      <c r="H555" s="159">
        <f>ROUND(E555/F555,2)</f>
        <v>7.21</v>
      </c>
      <c r="K555" s="2"/>
      <c r="L555" s="2"/>
      <c r="M555" s="2"/>
    </row>
    <row r="556" spans="1:17" ht="13" x14ac:dyDescent="0.3">
      <c r="A556" s="32"/>
      <c r="B556" s="33"/>
      <c r="C556" s="34"/>
      <c r="D556" s="34"/>
      <c r="E556" s="34"/>
      <c r="F556" s="34"/>
      <c r="G556" s="34"/>
      <c r="H556" s="34"/>
    </row>
    <row r="557" spans="1:17" ht="26.5" customHeight="1" thickBot="1" x14ac:dyDescent="0.3">
      <c r="A557" s="162" t="s">
        <v>1024</v>
      </c>
      <c r="B557" s="163"/>
      <c r="C557" s="163"/>
      <c r="D557" s="163"/>
      <c r="E557" s="163"/>
      <c r="F557" s="163"/>
      <c r="G557" s="163"/>
      <c r="H557" s="163"/>
    </row>
    <row r="558" spans="1:17" ht="39.5" thickBot="1" x14ac:dyDescent="0.4">
      <c r="A558" s="45" t="s">
        <v>1025</v>
      </c>
      <c r="B558" s="45" t="s">
        <v>1</v>
      </c>
      <c r="C558" s="164" t="s">
        <v>2</v>
      </c>
      <c r="D558" s="45" t="s">
        <v>3</v>
      </c>
      <c r="E558" s="45" t="s">
        <v>4</v>
      </c>
      <c r="F558" s="45" t="s">
        <v>5</v>
      </c>
      <c r="G558" s="45" t="s">
        <v>1026</v>
      </c>
      <c r="H558" s="45" t="s">
        <v>7</v>
      </c>
      <c r="I558" s="3"/>
      <c r="J558" s="3"/>
      <c r="K558" s="3"/>
    </row>
    <row r="559" spans="1:17" ht="14.5" x14ac:dyDescent="0.35">
      <c r="A559" s="46" t="s">
        <v>1027</v>
      </c>
      <c r="B559" s="47"/>
      <c r="C559" s="48"/>
      <c r="D559" s="22">
        <v>100</v>
      </c>
      <c r="E559" s="49">
        <f>E560</f>
        <v>251835</v>
      </c>
      <c r="F559" s="50">
        <f>F560</f>
        <v>17</v>
      </c>
      <c r="G559" s="50">
        <f>G560</f>
        <v>15</v>
      </c>
      <c r="H559" s="51">
        <f t="shared" ref="H559:H569" si="2">ROUND(E559/F559,2)</f>
        <v>14813.82</v>
      </c>
      <c r="I559" s="3"/>
      <c r="J559" s="3"/>
      <c r="K559" s="3"/>
      <c r="L559" s="3"/>
      <c r="M559" s="3"/>
      <c r="N559" s="3"/>
      <c r="O559" s="3"/>
      <c r="P559" s="3"/>
      <c r="Q559" s="3"/>
    </row>
    <row r="560" spans="1:17" ht="14.5" x14ac:dyDescent="0.35">
      <c r="A560" s="52">
        <v>4</v>
      </c>
      <c r="B560" s="53" t="s">
        <v>130</v>
      </c>
      <c r="C560" s="53" t="s">
        <v>128</v>
      </c>
      <c r="D560" s="54">
        <v>100</v>
      </c>
      <c r="E560" s="55">
        <v>251835</v>
      </c>
      <c r="F560" s="56">
        <v>17</v>
      </c>
      <c r="G560" s="56">
        <v>15</v>
      </c>
      <c r="H560" s="57">
        <f t="shared" si="2"/>
        <v>14813.82</v>
      </c>
      <c r="I560" s="3"/>
      <c r="J560" s="3"/>
      <c r="K560" s="3"/>
      <c r="L560" s="3"/>
      <c r="M560" s="3"/>
    </row>
    <row r="561" spans="1:13" ht="14.5" x14ac:dyDescent="0.35">
      <c r="A561" s="58" t="s">
        <v>548</v>
      </c>
      <c r="B561" s="59"/>
      <c r="C561" s="60"/>
      <c r="D561" s="61">
        <v>100</v>
      </c>
      <c r="E561" s="62">
        <f>E562+E565+E564+E563</f>
        <v>1237955.49</v>
      </c>
      <c r="F561" s="63">
        <f>F562+F565+F564+F563</f>
        <v>48</v>
      </c>
      <c r="G561" s="63">
        <f>G562+G565+G564+G563</f>
        <v>30</v>
      </c>
      <c r="H561" s="51">
        <f>ROUND(E561/F561,2)</f>
        <v>25790.74</v>
      </c>
      <c r="I561" s="3"/>
      <c r="J561" s="3"/>
      <c r="K561" s="3"/>
    </row>
    <row r="562" spans="1:13" ht="14.5" x14ac:dyDescent="0.35">
      <c r="A562" s="64">
        <v>8</v>
      </c>
      <c r="B562" s="53" t="s">
        <v>1028</v>
      </c>
      <c r="C562" s="65" t="s">
        <v>1029</v>
      </c>
      <c r="D562" s="54">
        <v>100</v>
      </c>
      <c r="E562" s="55">
        <v>20046.599999999999</v>
      </c>
      <c r="F562" s="66">
        <v>3</v>
      </c>
      <c r="G562" s="66">
        <v>3</v>
      </c>
      <c r="H562" s="57">
        <f t="shared" si="2"/>
        <v>6682.2</v>
      </c>
      <c r="I562" s="3"/>
      <c r="J562" s="3"/>
      <c r="K562" s="3"/>
    </row>
    <row r="563" spans="1:13" ht="14.5" x14ac:dyDescent="0.35">
      <c r="A563" s="67"/>
      <c r="B563" s="53" t="s">
        <v>1030</v>
      </c>
      <c r="C563" s="65" t="s">
        <v>1031</v>
      </c>
      <c r="D563" s="54">
        <v>100</v>
      </c>
      <c r="E563" s="55">
        <v>54812.46</v>
      </c>
      <c r="F563" s="66">
        <v>3</v>
      </c>
      <c r="G563" s="66">
        <v>2</v>
      </c>
      <c r="H563" s="57">
        <f>ROUND(E563/F563,2)</f>
        <v>18270.82</v>
      </c>
      <c r="I563" s="3"/>
      <c r="J563" s="3"/>
      <c r="K563" s="3"/>
      <c r="L563" s="3"/>
      <c r="M563" s="3"/>
    </row>
    <row r="564" spans="1:13" ht="14.5" x14ac:dyDescent="0.35">
      <c r="A564" s="67"/>
      <c r="B564" s="68" t="s">
        <v>1032</v>
      </c>
      <c r="C564" s="69" t="s">
        <v>1033</v>
      </c>
      <c r="D564" s="54">
        <v>100</v>
      </c>
      <c r="E564" s="55">
        <v>204953.22</v>
      </c>
      <c r="F564" s="66">
        <v>4</v>
      </c>
      <c r="G564" s="66">
        <v>4</v>
      </c>
      <c r="H564" s="57">
        <f>ROUND(E564/F564,2)</f>
        <v>51238.31</v>
      </c>
      <c r="I564" s="3"/>
      <c r="J564" s="3"/>
      <c r="K564" s="3"/>
      <c r="L564" s="3"/>
      <c r="M564" s="3"/>
    </row>
    <row r="565" spans="1:13" ht="15" thickBot="1" x14ac:dyDescent="0.4">
      <c r="A565" s="70"/>
      <c r="B565" s="53" t="s">
        <v>1034</v>
      </c>
      <c r="C565" s="65" t="s">
        <v>1035</v>
      </c>
      <c r="D565" s="54">
        <v>100</v>
      </c>
      <c r="E565" s="55">
        <v>958143.21</v>
      </c>
      <c r="F565" s="66">
        <v>38</v>
      </c>
      <c r="G565" s="66">
        <v>21</v>
      </c>
      <c r="H565" s="57">
        <f t="shared" si="2"/>
        <v>25214.3</v>
      </c>
      <c r="I565" s="3"/>
      <c r="J565" s="3"/>
      <c r="K565" s="3"/>
      <c r="L565" s="3"/>
      <c r="M565" s="3"/>
    </row>
    <row r="566" spans="1:13" ht="14.5" x14ac:dyDescent="0.35">
      <c r="A566" s="46" t="s">
        <v>608</v>
      </c>
      <c r="B566" s="47"/>
      <c r="C566" s="48"/>
      <c r="D566" s="22">
        <v>100</v>
      </c>
      <c r="E566" s="49">
        <f>E567</f>
        <v>34267.919999999998</v>
      </c>
      <c r="F566" s="50">
        <f>F567</f>
        <v>4</v>
      </c>
      <c r="G566" s="50">
        <f>G567</f>
        <v>2</v>
      </c>
      <c r="H566" s="51">
        <f t="shared" si="2"/>
        <v>8566.98</v>
      </c>
      <c r="I566" s="3"/>
      <c r="J566" s="3"/>
      <c r="K566" s="3"/>
    </row>
    <row r="567" spans="1:13" ht="14.5" x14ac:dyDescent="0.35">
      <c r="A567" s="71">
        <v>9</v>
      </c>
      <c r="B567" s="68" t="s">
        <v>1036</v>
      </c>
      <c r="C567" s="72" t="s">
        <v>653</v>
      </c>
      <c r="D567" s="54">
        <v>100</v>
      </c>
      <c r="E567" s="55">
        <v>34267.919999999998</v>
      </c>
      <c r="F567" s="56">
        <v>4</v>
      </c>
      <c r="G567" s="56">
        <v>2</v>
      </c>
      <c r="H567" s="73">
        <f t="shared" si="2"/>
        <v>8566.98</v>
      </c>
      <c r="I567" s="3"/>
      <c r="J567" s="3"/>
      <c r="K567" s="3"/>
      <c r="L567" s="3"/>
      <c r="M567" s="3"/>
    </row>
    <row r="568" spans="1:13" ht="14.5" x14ac:dyDescent="0.35">
      <c r="A568" s="74" t="s">
        <v>764</v>
      </c>
      <c r="B568" s="75"/>
      <c r="C568" s="76"/>
      <c r="D568" s="77">
        <v>100</v>
      </c>
      <c r="E568" s="78">
        <f>E569</f>
        <v>295133.76</v>
      </c>
      <c r="F568" s="50">
        <f>F569</f>
        <v>12</v>
      </c>
      <c r="G568" s="50">
        <f>G569</f>
        <v>10</v>
      </c>
      <c r="H568" s="51">
        <f t="shared" si="2"/>
        <v>24594.48</v>
      </c>
      <c r="I568" s="3"/>
      <c r="J568" s="3"/>
      <c r="K568" s="3"/>
    </row>
    <row r="569" spans="1:13" ht="15" thickBot="1" x14ac:dyDescent="0.4">
      <c r="A569" s="79">
        <v>14</v>
      </c>
      <c r="B569" s="165" t="s">
        <v>1037</v>
      </c>
      <c r="C569" s="165" t="s">
        <v>1038</v>
      </c>
      <c r="D569" s="169">
        <v>100</v>
      </c>
      <c r="E569" s="171">
        <v>295133.76</v>
      </c>
      <c r="F569" s="66">
        <v>12</v>
      </c>
      <c r="G569" s="66">
        <v>10</v>
      </c>
      <c r="H569" s="172">
        <f t="shared" si="2"/>
        <v>24594.48</v>
      </c>
      <c r="I569" s="3"/>
      <c r="J569" s="3"/>
      <c r="K569" s="3"/>
      <c r="L569" s="3"/>
      <c r="M569" s="3"/>
    </row>
    <row r="570" spans="1:13" ht="15" thickBot="1" x14ac:dyDescent="0.4">
      <c r="A570" s="166" t="s">
        <v>1039</v>
      </c>
      <c r="B570" s="167"/>
      <c r="C570" s="168"/>
      <c r="D570" s="170"/>
      <c r="E570" s="151">
        <f>E559+E568+E561+E566</f>
        <v>1819192.17</v>
      </c>
      <c r="F570" s="152">
        <f>F559+F568+F561+F566</f>
        <v>81</v>
      </c>
      <c r="G570" s="152">
        <v>57</v>
      </c>
      <c r="H570" s="151">
        <f>ROUND(E570/F570,2)</f>
        <v>22459.16</v>
      </c>
      <c r="I570" s="3"/>
      <c r="J570" s="3"/>
      <c r="K570" s="3"/>
      <c r="L570" s="3"/>
      <c r="M570" s="3"/>
    </row>
    <row r="571" spans="1:13" ht="15" thickBot="1" x14ac:dyDescent="0.4">
      <c r="A571" s="32"/>
      <c r="B571" s="33"/>
      <c r="C571" s="34"/>
      <c r="D571" s="34"/>
      <c r="E571" s="34"/>
      <c r="F571" s="34"/>
      <c r="G571" s="34"/>
      <c r="H571" s="34"/>
      <c r="I571" s="3"/>
      <c r="J571" s="3"/>
      <c r="K571" s="3"/>
    </row>
    <row r="572" spans="1:13" ht="15" thickBot="1" x14ac:dyDescent="0.4">
      <c r="A572" s="80" t="s">
        <v>1040</v>
      </c>
      <c r="B572" s="81"/>
      <c r="C572" s="81"/>
      <c r="D572" s="81"/>
      <c r="E572" s="81"/>
      <c r="F572" s="81"/>
      <c r="G572" s="173"/>
      <c r="H572" s="82">
        <v>458127</v>
      </c>
      <c r="I572" s="3"/>
      <c r="J572" s="3"/>
      <c r="K572" s="3"/>
    </row>
    <row r="573" spans="1:13" ht="16.5" customHeight="1" x14ac:dyDescent="0.35">
      <c r="A573" s="174"/>
      <c r="B573" s="175"/>
      <c r="C573" s="175"/>
      <c r="D573" s="175"/>
      <c r="E573" s="175"/>
      <c r="F573" s="175"/>
      <c r="G573" s="175"/>
      <c r="H573" s="83"/>
      <c r="I573" s="3"/>
      <c r="J573" s="3"/>
      <c r="K573" s="3"/>
    </row>
    <row r="574" spans="1:13" ht="15" customHeight="1" thickBot="1" x14ac:dyDescent="0.35">
      <c r="A574" s="174" t="s">
        <v>1041</v>
      </c>
      <c r="B574" s="175"/>
      <c r="C574" s="175"/>
      <c r="D574" s="175"/>
      <c r="E574" s="175"/>
      <c r="F574" s="175"/>
      <c r="G574" s="175"/>
      <c r="H574" s="34"/>
    </row>
    <row r="575" spans="1:13" ht="39.5" thickBot="1" x14ac:dyDescent="0.35">
      <c r="A575" s="177" t="s">
        <v>1042</v>
      </c>
      <c r="B575" s="178" t="s">
        <v>1043</v>
      </c>
      <c r="C575" s="179"/>
      <c r="D575" s="177" t="s">
        <v>1044</v>
      </c>
      <c r="E575" s="181" t="s">
        <v>1045</v>
      </c>
      <c r="F575" s="184" t="s">
        <v>1046</v>
      </c>
      <c r="G575" s="185"/>
      <c r="H575" s="34"/>
    </row>
    <row r="576" spans="1:13" ht="13" x14ac:dyDescent="0.3">
      <c r="A576" s="176" t="s">
        <v>9</v>
      </c>
      <c r="B576" s="176"/>
      <c r="C576" s="176"/>
      <c r="D576" s="176"/>
      <c r="E576" s="180">
        <f>SUM(E577:E578)</f>
        <v>3</v>
      </c>
      <c r="F576" s="182">
        <f>SUM(F577:G578)</f>
        <v>375.73</v>
      </c>
      <c r="G576" s="183"/>
      <c r="H576" s="34"/>
    </row>
    <row r="577" spans="1:13" ht="13" x14ac:dyDescent="0.3">
      <c r="A577" s="87">
        <v>1</v>
      </c>
      <c r="B577" s="88" t="s">
        <v>1047</v>
      </c>
      <c r="C577" s="89"/>
      <c r="D577" s="90" t="s">
        <v>1048</v>
      </c>
      <c r="E577" s="91">
        <v>2</v>
      </c>
      <c r="F577" s="92">
        <v>271.23</v>
      </c>
      <c r="G577" s="93"/>
      <c r="H577" s="34"/>
    </row>
    <row r="578" spans="1:13" ht="13" x14ac:dyDescent="0.3">
      <c r="A578" s="94"/>
      <c r="B578" s="88" t="s">
        <v>1049</v>
      </c>
      <c r="C578" s="89"/>
      <c r="D578" s="90" t="s">
        <v>1050</v>
      </c>
      <c r="E578" s="91">
        <v>1</v>
      </c>
      <c r="F578" s="92">
        <v>104.5</v>
      </c>
      <c r="G578" s="93"/>
      <c r="H578" s="34"/>
      <c r="I578" s="34"/>
      <c r="J578" s="34"/>
      <c r="K578" s="34"/>
      <c r="L578" s="34"/>
      <c r="M578" s="34"/>
    </row>
    <row r="579" spans="1:13" ht="13" x14ac:dyDescent="0.3">
      <c r="A579" s="84" t="s">
        <v>24</v>
      </c>
      <c r="B579" s="84"/>
      <c r="C579" s="84"/>
      <c r="D579" s="84"/>
      <c r="E579" s="95">
        <f>SUM(E580:E585)</f>
        <v>7</v>
      </c>
      <c r="F579" s="96">
        <f>SUM(F580:G585)</f>
        <v>15539.43</v>
      </c>
      <c r="G579" s="96"/>
      <c r="H579" s="34"/>
    </row>
    <row r="580" spans="1:13" ht="13" x14ac:dyDescent="0.3">
      <c r="A580" s="97">
        <v>3</v>
      </c>
      <c r="B580" s="88" t="s">
        <v>1051</v>
      </c>
      <c r="C580" s="89"/>
      <c r="D580" s="98" t="s">
        <v>1052</v>
      </c>
      <c r="E580" s="91">
        <v>1</v>
      </c>
      <c r="F580" s="99">
        <v>2470.35</v>
      </c>
      <c r="G580" s="100"/>
      <c r="H580" s="34"/>
    </row>
    <row r="581" spans="1:13" ht="13" x14ac:dyDescent="0.3">
      <c r="A581" s="101"/>
      <c r="B581" s="88" t="s">
        <v>1053</v>
      </c>
      <c r="C581" s="89"/>
      <c r="D581" s="98" t="s">
        <v>1054</v>
      </c>
      <c r="E581" s="91">
        <v>2</v>
      </c>
      <c r="F581" s="99">
        <v>941.7</v>
      </c>
      <c r="G581" s="100"/>
      <c r="H581" s="34"/>
    </row>
    <row r="582" spans="1:13" ht="13" x14ac:dyDescent="0.3">
      <c r="A582" s="101"/>
      <c r="B582" s="88" t="s">
        <v>1055</v>
      </c>
      <c r="C582" s="89"/>
      <c r="D582" s="98" t="s">
        <v>1056</v>
      </c>
      <c r="E582" s="91">
        <v>1</v>
      </c>
      <c r="F582" s="99">
        <v>1154.71</v>
      </c>
      <c r="G582" s="100"/>
      <c r="H582" s="34"/>
    </row>
    <row r="583" spans="1:13" ht="13" x14ac:dyDescent="0.3">
      <c r="A583" s="101"/>
      <c r="B583" s="88" t="s">
        <v>1057</v>
      </c>
      <c r="C583" s="89"/>
      <c r="D583" s="98" t="s">
        <v>1058</v>
      </c>
      <c r="E583" s="91">
        <v>1</v>
      </c>
      <c r="F583" s="99">
        <v>3175.95</v>
      </c>
      <c r="G583" s="100"/>
      <c r="H583" s="34"/>
    </row>
    <row r="584" spans="1:13" ht="13" x14ac:dyDescent="0.3">
      <c r="A584" s="101"/>
      <c r="B584" s="88" t="s">
        <v>51</v>
      </c>
      <c r="C584" s="89"/>
      <c r="D584" s="98" t="s">
        <v>1059</v>
      </c>
      <c r="E584" s="91">
        <v>1</v>
      </c>
      <c r="F584" s="99">
        <v>2422.04</v>
      </c>
      <c r="G584" s="100"/>
      <c r="H584" s="34"/>
    </row>
    <row r="585" spans="1:13" ht="13" x14ac:dyDescent="0.3">
      <c r="A585" s="102"/>
      <c r="B585" s="88" t="s">
        <v>1060</v>
      </c>
      <c r="C585" s="89"/>
      <c r="D585" s="98" t="s">
        <v>1061</v>
      </c>
      <c r="E585" s="91">
        <v>1</v>
      </c>
      <c r="F585" s="99">
        <v>5374.68</v>
      </c>
      <c r="G585" s="100"/>
      <c r="H585" s="34"/>
    </row>
    <row r="586" spans="1:13" ht="13" x14ac:dyDescent="0.3">
      <c r="A586" s="74" t="s">
        <v>1027</v>
      </c>
      <c r="B586" s="75"/>
      <c r="C586" s="75"/>
      <c r="D586" s="75"/>
      <c r="E586" s="103">
        <f>SUM(E587:E596)</f>
        <v>29</v>
      </c>
      <c r="F586" s="85">
        <f>SUM(F587:G596)</f>
        <v>12232.68</v>
      </c>
      <c r="G586" s="86"/>
      <c r="H586" s="34"/>
    </row>
    <row r="587" spans="1:13" ht="13" x14ac:dyDescent="0.3">
      <c r="A587" s="97">
        <v>4</v>
      </c>
      <c r="B587" s="88" t="s">
        <v>1062</v>
      </c>
      <c r="C587" s="89"/>
      <c r="D587" s="104" t="s">
        <v>1063</v>
      </c>
      <c r="E587" s="91">
        <v>3</v>
      </c>
      <c r="F587" s="99">
        <v>187.27999999999997</v>
      </c>
      <c r="G587" s="100"/>
      <c r="H587" s="34"/>
    </row>
    <row r="588" spans="1:13" ht="13" x14ac:dyDescent="0.3">
      <c r="A588" s="101"/>
      <c r="B588" s="88" t="s">
        <v>1064</v>
      </c>
      <c r="C588" s="89"/>
      <c r="D588" s="105" t="s">
        <v>1065</v>
      </c>
      <c r="E588" s="91">
        <v>1</v>
      </c>
      <c r="F588" s="99">
        <v>8064.28</v>
      </c>
      <c r="G588" s="100"/>
      <c r="H588" s="34"/>
    </row>
    <row r="589" spans="1:13" ht="13" x14ac:dyDescent="0.3">
      <c r="A589" s="101"/>
      <c r="B589" s="88" t="s">
        <v>1066</v>
      </c>
      <c r="C589" s="89"/>
      <c r="D589" s="105" t="s">
        <v>1067</v>
      </c>
      <c r="E589" s="91">
        <v>10</v>
      </c>
      <c r="F589" s="99">
        <v>667.31000000000006</v>
      </c>
      <c r="G589" s="100"/>
      <c r="H589" s="34"/>
    </row>
    <row r="590" spans="1:13" ht="13" x14ac:dyDescent="0.3">
      <c r="A590" s="101"/>
      <c r="B590" s="88" t="s">
        <v>94</v>
      </c>
      <c r="C590" s="89"/>
      <c r="D590" s="104" t="s">
        <v>1068</v>
      </c>
      <c r="E590" s="91">
        <v>3</v>
      </c>
      <c r="F590" s="99">
        <v>1016.53</v>
      </c>
      <c r="G590" s="100"/>
      <c r="H590" s="34"/>
    </row>
    <row r="591" spans="1:13" ht="13" x14ac:dyDescent="0.3">
      <c r="A591" s="101"/>
      <c r="B591" s="88" t="s">
        <v>1069</v>
      </c>
      <c r="C591" s="89"/>
      <c r="D591" s="104" t="s">
        <v>1070</v>
      </c>
      <c r="E591" s="91">
        <v>2</v>
      </c>
      <c r="F591" s="99">
        <v>229.04</v>
      </c>
      <c r="G591" s="100"/>
      <c r="H591" s="34"/>
    </row>
    <row r="592" spans="1:13" ht="13" x14ac:dyDescent="0.3">
      <c r="A592" s="101"/>
      <c r="B592" s="88" t="s">
        <v>1071</v>
      </c>
      <c r="C592" s="89"/>
      <c r="D592" s="105" t="s">
        <v>1072</v>
      </c>
      <c r="E592" s="91">
        <v>1</v>
      </c>
      <c r="F592" s="99">
        <v>96.91</v>
      </c>
      <c r="G592" s="100"/>
      <c r="H592" s="34"/>
    </row>
    <row r="593" spans="1:8" ht="13" x14ac:dyDescent="0.3">
      <c r="A593" s="101"/>
      <c r="B593" s="88" t="s">
        <v>1073</v>
      </c>
      <c r="C593" s="89"/>
      <c r="D593" s="104" t="s">
        <v>1074</v>
      </c>
      <c r="E593" s="91">
        <v>6</v>
      </c>
      <c r="F593" s="99">
        <v>1741.6099999999997</v>
      </c>
      <c r="G593" s="100"/>
      <c r="H593" s="34"/>
    </row>
    <row r="594" spans="1:8" ht="13" x14ac:dyDescent="0.3">
      <c r="A594" s="101"/>
      <c r="B594" s="88" t="s">
        <v>1075</v>
      </c>
      <c r="C594" s="89"/>
      <c r="D594" s="106" t="s">
        <v>1076</v>
      </c>
      <c r="E594" s="91">
        <v>1</v>
      </c>
      <c r="F594" s="99">
        <v>45.6</v>
      </c>
      <c r="G594" s="100"/>
      <c r="H594" s="34"/>
    </row>
    <row r="595" spans="1:8" ht="13" x14ac:dyDescent="0.3">
      <c r="A595" s="101"/>
      <c r="B595" s="88" t="s">
        <v>1077</v>
      </c>
      <c r="C595" s="89"/>
      <c r="D595" s="104" t="s">
        <v>1078</v>
      </c>
      <c r="E595" s="91">
        <v>1</v>
      </c>
      <c r="F595" s="99">
        <v>111.79</v>
      </c>
      <c r="G595" s="100"/>
      <c r="H595" s="34"/>
    </row>
    <row r="596" spans="1:8" ht="13" x14ac:dyDescent="0.3">
      <c r="A596" s="102"/>
      <c r="B596" s="88" t="s">
        <v>1079</v>
      </c>
      <c r="C596" s="89"/>
      <c r="D596" s="106" t="s">
        <v>1080</v>
      </c>
      <c r="E596" s="91">
        <v>1</v>
      </c>
      <c r="F596" s="99">
        <v>72.33</v>
      </c>
      <c r="G596" s="100"/>
      <c r="H596" s="34"/>
    </row>
    <row r="597" spans="1:8" ht="13" x14ac:dyDescent="0.3">
      <c r="A597" s="74" t="s">
        <v>1081</v>
      </c>
      <c r="B597" s="75"/>
      <c r="C597" s="75"/>
      <c r="D597" s="75"/>
      <c r="E597" s="103">
        <f>SUM(E598:E606)</f>
        <v>11</v>
      </c>
      <c r="F597" s="96">
        <f>SUM(F598:G606)</f>
        <v>19372.78</v>
      </c>
      <c r="G597" s="96"/>
      <c r="H597" s="34"/>
    </row>
    <row r="598" spans="1:8" ht="13" x14ac:dyDescent="0.3">
      <c r="A598" s="97">
        <v>5</v>
      </c>
      <c r="B598" s="107" t="s">
        <v>190</v>
      </c>
      <c r="C598" s="107"/>
      <c r="D598" s="104" t="s">
        <v>1082</v>
      </c>
      <c r="E598" s="108">
        <v>1</v>
      </c>
      <c r="F598" s="99">
        <v>790.47</v>
      </c>
      <c r="G598" s="100"/>
      <c r="H598" s="34"/>
    </row>
    <row r="599" spans="1:8" ht="13" x14ac:dyDescent="0.3">
      <c r="A599" s="101"/>
      <c r="B599" s="107" t="s">
        <v>277</v>
      </c>
      <c r="C599" s="107"/>
      <c r="D599" s="104" t="s">
        <v>1083</v>
      </c>
      <c r="E599" s="108">
        <v>1</v>
      </c>
      <c r="F599" s="99">
        <v>227.07</v>
      </c>
      <c r="G599" s="100"/>
      <c r="H599" s="34"/>
    </row>
    <row r="600" spans="1:8" ht="13" x14ac:dyDescent="0.3">
      <c r="A600" s="101"/>
      <c r="B600" s="107" t="s">
        <v>302</v>
      </c>
      <c r="C600" s="107"/>
      <c r="D600" s="104" t="s">
        <v>303</v>
      </c>
      <c r="E600" s="108">
        <v>1</v>
      </c>
      <c r="F600" s="99">
        <v>2189.7600000000002</v>
      </c>
      <c r="G600" s="100"/>
      <c r="H600" s="34"/>
    </row>
    <row r="601" spans="1:8" ht="13" x14ac:dyDescent="0.3">
      <c r="A601" s="101"/>
      <c r="B601" s="107" t="s">
        <v>350</v>
      </c>
      <c r="C601" s="107"/>
      <c r="D601" s="104" t="s">
        <v>1084</v>
      </c>
      <c r="E601" s="108">
        <v>2</v>
      </c>
      <c r="F601" s="99">
        <v>1680.77</v>
      </c>
      <c r="G601" s="100"/>
      <c r="H601" s="34"/>
    </row>
    <row r="602" spans="1:8" ht="13" x14ac:dyDescent="0.3">
      <c r="A602" s="101"/>
      <c r="B602" s="107" t="s">
        <v>359</v>
      </c>
      <c r="C602" s="107"/>
      <c r="D602" s="90" t="s">
        <v>360</v>
      </c>
      <c r="E602" s="108">
        <v>2</v>
      </c>
      <c r="F602" s="99">
        <v>10175.41</v>
      </c>
      <c r="G602" s="100"/>
      <c r="H602" s="34"/>
    </row>
    <row r="603" spans="1:8" ht="13" x14ac:dyDescent="0.3">
      <c r="A603" s="101"/>
      <c r="B603" s="107" t="s">
        <v>410</v>
      </c>
      <c r="C603" s="107"/>
      <c r="D603" s="90" t="s">
        <v>1085</v>
      </c>
      <c r="E603" s="108">
        <v>1</v>
      </c>
      <c r="F603" s="99">
        <v>1974.75</v>
      </c>
      <c r="G603" s="100"/>
      <c r="H603" s="34"/>
    </row>
    <row r="604" spans="1:8" ht="13" x14ac:dyDescent="0.3">
      <c r="A604" s="101"/>
      <c r="B604" s="107" t="s">
        <v>1086</v>
      </c>
      <c r="C604" s="107"/>
      <c r="D604" s="104" t="s">
        <v>1087</v>
      </c>
      <c r="E604" s="108">
        <v>1</v>
      </c>
      <c r="F604" s="99">
        <v>217.06</v>
      </c>
      <c r="G604" s="100"/>
      <c r="H604" s="34"/>
    </row>
    <row r="605" spans="1:8" ht="13" x14ac:dyDescent="0.3">
      <c r="A605" s="101"/>
      <c r="B605" s="107" t="s">
        <v>1088</v>
      </c>
      <c r="C605" s="107"/>
      <c r="D605" s="104" t="s">
        <v>1089</v>
      </c>
      <c r="E605" s="108">
        <v>1</v>
      </c>
      <c r="F605" s="99">
        <v>1684.87</v>
      </c>
      <c r="G605" s="100"/>
      <c r="H605" s="34"/>
    </row>
    <row r="606" spans="1:8" ht="13" x14ac:dyDescent="0.3">
      <c r="A606" s="102"/>
      <c r="B606" s="107" t="s">
        <v>1090</v>
      </c>
      <c r="C606" s="107"/>
      <c r="D606" s="104" t="s">
        <v>1091</v>
      </c>
      <c r="E606" s="108">
        <v>1</v>
      </c>
      <c r="F606" s="99">
        <v>432.62</v>
      </c>
      <c r="G606" s="100"/>
      <c r="H606" s="34"/>
    </row>
    <row r="607" spans="1:8" ht="13" x14ac:dyDescent="0.3">
      <c r="A607" s="109" t="s">
        <v>1092</v>
      </c>
      <c r="B607" s="110"/>
      <c r="C607" s="110"/>
      <c r="D607" s="110"/>
      <c r="E607" s="103">
        <f>SUM(E608:E609)</f>
        <v>3</v>
      </c>
      <c r="F607" s="96">
        <f>SUM(F608:G609)</f>
        <v>4561.87</v>
      </c>
      <c r="G607" s="96"/>
      <c r="H607" s="34"/>
    </row>
    <row r="608" spans="1:8" ht="13" x14ac:dyDescent="0.3">
      <c r="A608" s="111">
        <v>6</v>
      </c>
      <c r="B608" s="88" t="s">
        <v>492</v>
      </c>
      <c r="C608" s="89"/>
      <c r="D608" s="104" t="s">
        <v>1093</v>
      </c>
      <c r="E608" s="108">
        <v>2</v>
      </c>
      <c r="F608" s="112">
        <v>3773.92</v>
      </c>
      <c r="G608" s="112"/>
      <c r="H608" s="34"/>
    </row>
    <row r="609" spans="1:8" ht="13" x14ac:dyDescent="0.3">
      <c r="A609" s="113"/>
      <c r="B609" s="114" t="s">
        <v>1094</v>
      </c>
      <c r="C609" s="115"/>
      <c r="D609" s="104" t="s">
        <v>1095</v>
      </c>
      <c r="E609" s="108">
        <v>1</v>
      </c>
      <c r="F609" s="112">
        <v>787.95</v>
      </c>
      <c r="G609" s="112"/>
      <c r="H609" s="34"/>
    </row>
    <row r="610" spans="1:8" ht="13" x14ac:dyDescent="0.3">
      <c r="A610" s="116" t="s">
        <v>1096</v>
      </c>
      <c r="B610" s="116"/>
      <c r="C610" s="116"/>
      <c r="D610" s="116"/>
      <c r="E610" s="95">
        <f>SUM(E611:E612)</f>
        <v>60</v>
      </c>
      <c r="F610" s="96">
        <f>SUM(F611:G612)</f>
        <v>162346.45000000007</v>
      </c>
      <c r="G610" s="96"/>
      <c r="H610" s="34"/>
    </row>
    <row r="611" spans="1:8" ht="13" x14ac:dyDescent="0.3">
      <c r="A611" s="111">
        <v>7</v>
      </c>
      <c r="B611" s="88" t="s">
        <v>1097</v>
      </c>
      <c r="C611" s="89"/>
      <c r="D611" s="105" t="s">
        <v>1098</v>
      </c>
      <c r="E611" s="117">
        <v>59</v>
      </c>
      <c r="F611" s="118">
        <v>162284.53000000006</v>
      </c>
      <c r="G611" s="118"/>
      <c r="H611" s="34"/>
    </row>
    <row r="612" spans="1:8" ht="13" x14ac:dyDescent="0.3">
      <c r="A612" s="113"/>
      <c r="B612" s="114" t="s">
        <v>542</v>
      </c>
      <c r="C612" s="115"/>
      <c r="D612" s="105" t="s">
        <v>1099</v>
      </c>
      <c r="E612" s="117">
        <v>1</v>
      </c>
      <c r="F612" s="118">
        <v>61.92</v>
      </c>
      <c r="G612" s="118"/>
      <c r="H612" s="34"/>
    </row>
    <row r="613" spans="1:8" ht="13" x14ac:dyDescent="0.3">
      <c r="A613" s="74" t="s">
        <v>548</v>
      </c>
      <c r="B613" s="75"/>
      <c r="C613" s="75"/>
      <c r="D613" s="75"/>
      <c r="E613" s="95">
        <f>SUM(E614:E628)</f>
        <v>68</v>
      </c>
      <c r="F613" s="96">
        <f>SUM(F614:G628)</f>
        <v>25988.049999999996</v>
      </c>
      <c r="G613" s="96"/>
      <c r="H613" s="34"/>
    </row>
    <row r="614" spans="1:8" ht="13" x14ac:dyDescent="0.3">
      <c r="A614" s="111">
        <v>8</v>
      </c>
      <c r="B614" s="88" t="s">
        <v>557</v>
      </c>
      <c r="C614" s="89"/>
      <c r="D614" s="105" t="s">
        <v>1100</v>
      </c>
      <c r="E614" s="108">
        <v>1</v>
      </c>
      <c r="F614" s="118">
        <v>413.1</v>
      </c>
      <c r="G614" s="118"/>
      <c r="H614" s="34"/>
    </row>
    <row r="615" spans="1:8" ht="13" x14ac:dyDescent="0.3">
      <c r="A615" s="119"/>
      <c r="B615" s="88" t="s">
        <v>563</v>
      </c>
      <c r="C615" s="89"/>
      <c r="D615" s="105" t="s">
        <v>1101</v>
      </c>
      <c r="E615" s="108">
        <v>2</v>
      </c>
      <c r="F615" s="118">
        <v>550.79999999999995</v>
      </c>
      <c r="G615" s="118"/>
      <c r="H615" s="34"/>
    </row>
    <row r="616" spans="1:8" ht="13" x14ac:dyDescent="0.3">
      <c r="A616" s="119"/>
      <c r="B616" s="88" t="s">
        <v>578</v>
      </c>
      <c r="C616" s="89"/>
      <c r="D616" s="105" t="s">
        <v>1102</v>
      </c>
      <c r="E616" s="108">
        <v>13</v>
      </c>
      <c r="F616" s="118">
        <v>2328.5699999999997</v>
      </c>
      <c r="G616" s="118"/>
      <c r="H616" s="34"/>
    </row>
    <row r="617" spans="1:8" ht="13" x14ac:dyDescent="0.3">
      <c r="A617" s="119"/>
      <c r="B617" s="88" t="s">
        <v>1103</v>
      </c>
      <c r="C617" s="89"/>
      <c r="D617" s="105" t="s">
        <v>1104</v>
      </c>
      <c r="E617" s="108">
        <v>1</v>
      </c>
      <c r="F617" s="118">
        <v>5666.66</v>
      </c>
      <c r="G617" s="118"/>
      <c r="H617" s="34"/>
    </row>
    <row r="618" spans="1:8" ht="13" x14ac:dyDescent="0.3">
      <c r="A618" s="119"/>
      <c r="B618" s="88" t="s">
        <v>1105</v>
      </c>
      <c r="C618" s="89"/>
      <c r="D618" s="105" t="s">
        <v>1106</v>
      </c>
      <c r="E618" s="108">
        <v>3</v>
      </c>
      <c r="F618" s="118">
        <v>200.06</v>
      </c>
      <c r="G618" s="118"/>
      <c r="H618" s="34"/>
    </row>
    <row r="619" spans="1:8" ht="13" x14ac:dyDescent="0.3">
      <c r="A619" s="119"/>
      <c r="B619" s="88" t="s">
        <v>1107</v>
      </c>
      <c r="C619" s="89"/>
      <c r="D619" s="105" t="s">
        <v>1108</v>
      </c>
      <c r="E619" s="108">
        <v>7</v>
      </c>
      <c r="F619" s="118">
        <v>626.21999999999991</v>
      </c>
      <c r="G619" s="118"/>
      <c r="H619" s="34"/>
    </row>
    <row r="620" spans="1:8" ht="13" x14ac:dyDescent="0.3">
      <c r="A620" s="119"/>
      <c r="B620" s="88" t="s">
        <v>1109</v>
      </c>
      <c r="C620" s="89"/>
      <c r="D620" s="105" t="s">
        <v>1110</v>
      </c>
      <c r="E620" s="108">
        <v>2</v>
      </c>
      <c r="F620" s="118">
        <v>61.69</v>
      </c>
      <c r="G620" s="118"/>
      <c r="H620" s="34"/>
    </row>
    <row r="621" spans="1:8" ht="13" x14ac:dyDescent="0.3">
      <c r="A621" s="119"/>
      <c r="B621" s="88" t="s">
        <v>1111</v>
      </c>
      <c r="C621" s="89"/>
      <c r="D621" s="104" t="s">
        <v>1112</v>
      </c>
      <c r="E621" s="108">
        <v>1</v>
      </c>
      <c r="F621" s="118">
        <v>2344.8200000000002</v>
      </c>
      <c r="G621" s="118"/>
      <c r="H621" s="34"/>
    </row>
    <row r="622" spans="1:8" ht="13" x14ac:dyDescent="0.3">
      <c r="A622" s="119"/>
      <c r="B622" s="88" t="s">
        <v>1113</v>
      </c>
      <c r="C622" s="89"/>
      <c r="D622" s="104" t="s">
        <v>1114</v>
      </c>
      <c r="E622" s="108">
        <v>2</v>
      </c>
      <c r="F622" s="118">
        <v>107.67</v>
      </c>
      <c r="G622" s="118"/>
      <c r="H622" s="34"/>
    </row>
    <row r="623" spans="1:8" ht="13" x14ac:dyDescent="0.3">
      <c r="A623" s="119"/>
      <c r="B623" s="88" t="s">
        <v>1115</v>
      </c>
      <c r="C623" s="89"/>
      <c r="D623" s="104" t="s">
        <v>1116</v>
      </c>
      <c r="E623" s="108">
        <v>4</v>
      </c>
      <c r="F623" s="118">
        <v>1010.83</v>
      </c>
      <c r="G623" s="118"/>
      <c r="H623" s="34"/>
    </row>
    <row r="624" spans="1:8" ht="13" x14ac:dyDescent="0.3">
      <c r="A624" s="119"/>
      <c r="B624" s="88" t="s">
        <v>1117</v>
      </c>
      <c r="C624" s="89"/>
      <c r="D624" s="120" t="s">
        <v>1118</v>
      </c>
      <c r="E624" s="108">
        <v>1</v>
      </c>
      <c r="F624" s="118">
        <v>2524.5500000000002</v>
      </c>
      <c r="G624" s="118"/>
      <c r="H624" s="34"/>
    </row>
    <row r="625" spans="1:8" ht="13" x14ac:dyDescent="0.3">
      <c r="A625" s="119"/>
      <c r="B625" s="88" t="s">
        <v>599</v>
      </c>
      <c r="C625" s="89"/>
      <c r="D625" s="105" t="s">
        <v>1119</v>
      </c>
      <c r="E625" s="108">
        <v>27</v>
      </c>
      <c r="F625" s="118">
        <v>7372.1699999999992</v>
      </c>
      <c r="G625" s="118"/>
      <c r="H625" s="34"/>
    </row>
    <row r="626" spans="1:8" ht="13" x14ac:dyDescent="0.3">
      <c r="A626" s="119"/>
      <c r="B626" s="88" t="s">
        <v>1120</v>
      </c>
      <c r="C626" s="89"/>
      <c r="D626" s="104" t="s">
        <v>1121</v>
      </c>
      <c r="E626" s="108">
        <v>1</v>
      </c>
      <c r="F626" s="118">
        <v>2468.16</v>
      </c>
      <c r="G626" s="118"/>
      <c r="H626" s="34"/>
    </row>
    <row r="627" spans="1:8" ht="13" x14ac:dyDescent="0.3">
      <c r="A627" s="119"/>
      <c r="B627" s="88" t="s">
        <v>1122</v>
      </c>
      <c r="C627" s="89"/>
      <c r="D627" s="104" t="s">
        <v>1123</v>
      </c>
      <c r="E627" s="108">
        <v>2</v>
      </c>
      <c r="F627" s="118">
        <v>106.2</v>
      </c>
      <c r="G627" s="118"/>
      <c r="H627" s="34"/>
    </row>
    <row r="628" spans="1:8" ht="13" x14ac:dyDescent="0.3">
      <c r="A628" s="113"/>
      <c r="B628" s="88" t="s">
        <v>1124</v>
      </c>
      <c r="C628" s="89"/>
      <c r="D628" s="105" t="s">
        <v>1125</v>
      </c>
      <c r="E628" s="108">
        <v>1</v>
      </c>
      <c r="F628" s="118">
        <v>206.55</v>
      </c>
      <c r="G628" s="118"/>
      <c r="H628" s="34"/>
    </row>
    <row r="629" spans="1:8" ht="13" x14ac:dyDescent="0.3">
      <c r="A629" s="109" t="s">
        <v>608</v>
      </c>
      <c r="B629" s="110"/>
      <c r="C629" s="110"/>
      <c r="D629" s="110"/>
      <c r="E629" s="103">
        <f>SUM(E630:E630)</f>
        <v>1</v>
      </c>
      <c r="F629" s="96">
        <f>SUM(F630:G630)</f>
        <v>378.34</v>
      </c>
      <c r="G629" s="96"/>
      <c r="H629" s="34"/>
    </row>
    <row r="630" spans="1:8" ht="13" x14ac:dyDescent="0.3">
      <c r="A630" s="121">
        <v>9</v>
      </c>
      <c r="B630" s="88" t="s">
        <v>1126</v>
      </c>
      <c r="C630" s="89"/>
      <c r="D630" s="104" t="s">
        <v>1127</v>
      </c>
      <c r="E630" s="108">
        <v>1</v>
      </c>
      <c r="F630" s="118">
        <v>378.34</v>
      </c>
      <c r="G630" s="118"/>
      <c r="H630" s="34"/>
    </row>
    <row r="631" spans="1:8" ht="13" x14ac:dyDescent="0.3">
      <c r="A631" s="109" t="s">
        <v>657</v>
      </c>
      <c r="B631" s="110"/>
      <c r="C631" s="110"/>
      <c r="D631" s="110"/>
      <c r="E631" s="103">
        <f>SUM(E632:E634)</f>
        <v>25</v>
      </c>
      <c r="F631" s="96">
        <f>SUM(F632:G634)</f>
        <v>10117.040000000001</v>
      </c>
      <c r="G631" s="96"/>
      <c r="H631" s="34"/>
    </row>
    <row r="632" spans="1:8" ht="13" x14ac:dyDescent="0.3">
      <c r="A632" s="111">
        <v>10</v>
      </c>
      <c r="B632" s="88" t="s">
        <v>1128</v>
      </c>
      <c r="C632" s="89"/>
      <c r="D632" s="90" t="s">
        <v>1129</v>
      </c>
      <c r="E632" s="108">
        <v>1</v>
      </c>
      <c r="F632" s="118">
        <v>440.35</v>
      </c>
      <c r="G632" s="118"/>
      <c r="H632" s="34"/>
    </row>
    <row r="633" spans="1:8" ht="13" x14ac:dyDescent="0.3">
      <c r="A633" s="119"/>
      <c r="B633" s="88" t="s">
        <v>1130</v>
      </c>
      <c r="C633" s="89"/>
      <c r="D633" s="105" t="s">
        <v>1131</v>
      </c>
      <c r="E633" s="108">
        <v>5</v>
      </c>
      <c r="F633" s="118">
        <v>6231.59</v>
      </c>
      <c r="G633" s="118"/>
      <c r="H633" s="34"/>
    </row>
    <row r="634" spans="1:8" ht="13" x14ac:dyDescent="0.3">
      <c r="A634" s="113"/>
      <c r="B634" s="88" t="s">
        <v>1132</v>
      </c>
      <c r="C634" s="89"/>
      <c r="D634" s="122" t="s">
        <v>1133</v>
      </c>
      <c r="E634" s="108">
        <v>19</v>
      </c>
      <c r="F634" s="118">
        <v>3445.1</v>
      </c>
      <c r="G634" s="118"/>
      <c r="H634" s="34"/>
    </row>
    <row r="635" spans="1:8" ht="13" x14ac:dyDescent="0.3">
      <c r="A635" s="116" t="s">
        <v>1134</v>
      </c>
      <c r="B635" s="116"/>
      <c r="C635" s="116"/>
      <c r="D635" s="116"/>
      <c r="E635" s="95">
        <f>SUM(E636:E642)</f>
        <v>8</v>
      </c>
      <c r="F635" s="96">
        <f>SUM(F636:G642)</f>
        <v>13306.34</v>
      </c>
      <c r="G635" s="96"/>
      <c r="H635" s="34"/>
    </row>
    <row r="636" spans="1:8" ht="13" x14ac:dyDescent="0.3">
      <c r="A636" s="111">
        <v>11</v>
      </c>
      <c r="B636" s="88" t="s">
        <v>1135</v>
      </c>
      <c r="C636" s="89"/>
      <c r="D636" s="104" t="s">
        <v>1136</v>
      </c>
      <c r="E636" s="123">
        <v>1</v>
      </c>
      <c r="F636" s="99">
        <v>942.48</v>
      </c>
      <c r="G636" s="100"/>
      <c r="H636" s="34"/>
    </row>
    <row r="637" spans="1:8" ht="13" x14ac:dyDescent="0.3">
      <c r="A637" s="119"/>
      <c r="B637" s="88" t="s">
        <v>1137</v>
      </c>
      <c r="C637" s="89"/>
      <c r="D637" s="104" t="s">
        <v>1138</v>
      </c>
      <c r="E637" s="123">
        <v>1</v>
      </c>
      <c r="F637" s="99">
        <v>2469.0300000000002</v>
      </c>
      <c r="G637" s="100"/>
      <c r="H637" s="34"/>
    </row>
    <row r="638" spans="1:8" ht="13" x14ac:dyDescent="0.3">
      <c r="A638" s="119"/>
      <c r="B638" s="88" t="s">
        <v>1139</v>
      </c>
      <c r="C638" s="89"/>
      <c r="D638" s="104" t="s">
        <v>1140</v>
      </c>
      <c r="E638" s="123">
        <v>1</v>
      </c>
      <c r="F638" s="99">
        <v>1400.34</v>
      </c>
      <c r="G638" s="100"/>
      <c r="H638" s="34"/>
    </row>
    <row r="639" spans="1:8" ht="13" x14ac:dyDescent="0.3">
      <c r="A639" s="119"/>
      <c r="B639" s="88" t="s">
        <v>713</v>
      </c>
      <c r="C639" s="89"/>
      <c r="D639" s="104" t="s">
        <v>1141</v>
      </c>
      <c r="E639" s="123">
        <v>2</v>
      </c>
      <c r="F639" s="99">
        <v>5222.2700000000004</v>
      </c>
      <c r="G639" s="100"/>
      <c r="H639" s="34"/>
    </row>
    <row r="640" spans="1:8" ht="13" x14ac:dyDescent="0.3">
      <c r="A640" s="119"/>
      <c r="B640" s="88" t="s">
        <v>716</v>
      </c>
      <c r="C640" s="89"/>
      <c r="D640" s="104" t="s">
        <v>1142</v>
      </c>
      <c r="E640" s="123">
        <v>1</v>
      </c>
      <c r="F640" s="99">
        <v>2528.4</v>
      </c>
      <c r="G640" s="100"/>
      <c r="H640" s="34"/>
    </row>
    <row r="641" spans="1:8" ht="13" x14ac:dyDescent="0.3">
      <c r="A641" s="119"/>
      <c r="B641" s="88" t="s">
        <v>722</v>
      </c>
      <c r="C641" s="89"/>
      <c r="D641" s="105" t="s">
        <v>1143</v>
      </c>
      <c r="E641" s="123">
        <v>1</v>
      </c>
      <c r="F641" s="99">
        <v>453.42</v>
      </c>
      <c r="G641" s="100"/>
      <c r="H641" s="34"/>
    </row>
    <row r="642" spans="1:8" ht="13" x14ac:dyDescent="0.3">
      <c r="A642" s="113"/>
      <c r="B642" s="88" t="s">
        <v>1144</v>
      </c>
      <c r="C642" s="89"/>
      <c r="D642" s="122" t="s">
        <v>1145</v>
      </c>
      <c r="E642" s="123">
        <v>1</v>
      </c>
      <c r="F642" s="99">
        <v>290.39999999999998</v>
      </c>
      <c r="G642" s="100"/>
      <c r="H642" s="34"/>
    </row>
    <row r="643" spans="1:8" ht="13" x14ac:dyDescent="0.3">
      <c r="A643" s="124" t="s">
        <v>1146</v>
      </c>
      <c r="B643" s="125"/>
      <c r="C643" s="126"/>
      <c r="D643" s="126"/>
      <c r="E643" s="103">
        <f>SUM(E644:E644)</f>
        <v>1</v>
      </c>
      <c r="F643" s="85">
        <f>SUM(F644:G644)</f>
        <v>508.64</v>
      </c>
      <c r="G643" s="86"/>
      <c r="H643" s="34"/>
    </row>
    <row r="644" spans="1:8" ht="13" x14ac:dyDescent="0.3">
      <c r="A644" s="127">
        <v>12</v>
      </c>
      <c r="B644" s="107" t="s">
        <v>1147</v>
      </c>
      <c r="C644" s="107"/>
      <c r="D644" s="104" t="s">
        <v>1148</v>
      </c>
      <c r="E644" s="108">
        <v>1</v>
      </c>
      <c r="F644" s="118">
        <v>508.64</v>
      </c>
      <c r="G644" s="112"/>
      <c r="H644" s="34"/>
    </row>
    <row r="645" spans="1:8" ht="13" x14ac:dyDescent="0.3">
      <c r="A645" s="124" t="s">
        <v>752</v>
      </c>
      <c r="B645" s="125"/>
      <c r="C645" s="126"/>
      <c r="D645" s="126"/>
      <c r="E645" s="103">
        <f>SUM(E646:E650)</f>
        <v>14</v>
      </c>
      <c r="F645" s="85">
        <f>SUM(F646:G650)</f>
        <v>1583.65</v>
      </c>
      <c r="G645" s="86"/>
      <c r="H645" s="34"/>
    </row>
    <row r="646" spans="1:8" ht="13" x14ac:dyDescent="0.3">
      <c r="A646" s="111">
        <v>13</v>
      </c>
      <c r="B646" s="88" t="s">
        <v>1149</v>
      </c>
      <c r="C646" s="89"/>
      <c r="D646" s="122" t="s">
        <v>1150</v>
      </c>
      <c r="E646" s="108">
        <v>1</v>
      </c>
      <c r="F646" s="99">
        <v>57.77</v>
      </c>
      <c r="G646" s="100"/>
      <c r="H646" s="34"/>
    </row>
    <row r="647" spans="1:8" ht="13" x14ac:dyDescent="0.3">
      <c r="A647" s="119"/>
      <c r="B647" s="128" t="s">
        <v>1151</v>
      </c>
      <c r="C647" s="129"/>
      <c r="D647" s="122" t="s">
        <v>1152</v>
      </c>
      <c r="E647" s="108">
        <v>2</v>
      </c>
      <c r="F647" s="99">
        <v>608.85</v>
      </c>
      <c r="G647" s="100"/>
      <c r="H647" s="34"/>
    </row>
    <row r="648" spans="1:8" ht="13" x14ac:dyDescent="0.3">
      <c r="A648" s="119"/>
      <c r="B648" s="88" t="s">
        <v>1153</v>
      </c>
      <c r="C648" s="89"/>
      <c r="D648" s="105" t="s">
        <v>1154</v>
      </c>
      <c r="E648" s="108">
        <v>1</v>
      </c>
      <c r="F648" s="99">
        <v>234.52</v>
      </c>
      <c r="G648" s="100"/>
      <c r="H648" s="34"/>
    </row>
    <row r="649" spans="1:8" ht="13" x14ac:dyDescent="0.3">
      <c r="A649" s="119"/>
      <c r="B649" s="88" t="s">
        <v>758</v>
      </c>
      <c r="C649" s="89"/>
      <c r="D649" s="105" t="s">
        <v>1155</v>
      </c>
      <c r="E649" s="108">
        <v>9</v>
      </c>
      <c r="F649" s="99">
        <v>636.04999999999995</v>
      </c>
      <c r="G649" s="100"/>
      <c r="H649" s="34"/>
    </row>
    <row r="650" spans="1:8" ht="13" x14ac:dyDescent="0.3">
      <c r="A650" s="113"/>
      <c r="B650" s="88" t="s">
        <v>1156</v>
      </c>
      <c r="C650" s="89"/>
      <c r="D650" s="105" t="s">
        <v>1157</v>
      </c>
      <c r="E650" s="108">
        <v>1</v>
      </c>
      <c r="F650" s="99">
        <v>46.459999999999994</v>
      </c>
      <c r="G650" s="100"/>
      <c r="H650" s="34"/>
    </row>
    <row r="651" spans="1:8" ht="13" x14ac:dyDescent="0.3">
      <c r="A651" s="116" t="s">
        <v>764</v>
      </c>
      <c r="B651" s="116"/>
      <c r="C651" s="116"/>
      <c r="D651" s="116"/>
      <c r="E651" s="95">
        <f>SUM(E652:E663)</f>
        <v>139</v>
      </c>
      <c r="F651" s="85">
        <f>SUM(F652:G663)</f>
        <v>46196.85</v>
      </c>
      <c r="G651" s="86"/>
      <c r="H651" s="34"/>
    </row>
    <row r="652" spans="1:8" ht="13" x14ac:dyDescent="0.3">
      <c r="A652" s="111">
        <v>14</v>
      </c>
      <c r="B652" s="88" t="s">
        <v>1158</v>
      </c>
      <c r="C652" s="89"/>
      <c r="D652" s="105" t="s">
        <v>1159</v>
      </c>
      <c r="E652" s="123">
        <v>1</v>
      </c>
      <c r="F652" s="99">
        <v>86.820000000000007</v>
      </c>
      <c r="G652" s="100"/>
      <c r="H652" s="34"/>
    </row>
    <row r="653" spans="1:8" ht="13" x14ac:dyDescent="0.3">
      <c r="A653" s="119"/>
      <c r="B653" s="88" t="s">
        <v>1160</v>
      </c>
      <c r="C653" s="89"/>
      <c r="D653" s="105" t="s">
        <v>1161</v>
      </c>
      <c r="E653" s="123">
        <v>1</v>
      </c>
      <c r="F653" s="99">
        <v>161.21</v>
      </c>
      <c r="G653" s="100"/>
      <c r="H653" s="34"/>
    </row>
    <row r="654" spans="1:8" ht="13" x14ac:dyDescent="0.3">
      <c r="A654" s="119"/>
      <c r="B654" s="88" t="s">
        <v>1162</v>
      </c>
      <c r="C654" s="89"/>
      <c r="D654" s="105" t="s">
        <v>1163</v>
      </c>
      <c r="E654" s="123">
        <v>2</v>
      </c>
      <c r="F654" s="99">
        <v>613.14</v>
      </c>
      <c r="G654" s="100"/>
      <c r="H654" s="34"/>
    </row>
    <row r="655" spans="1:8" ht="13" x14ac:dyDescent="0.3">
      <c r="A655" s="119"/>
      <c r="B655" s="88" t="s">
        <v>821</v>
      </c>
      <c r="C655" s="89"/>
      <c r="D655" s="105" t="s">
        <v>1164</v>
      </c>
      <c r="E655" s="123">
        <v>2</v>
      </c>
      <c r="F655" s="99">
        <v>421.32</v>
      </c>
      <c r="G655" s="100"/>
      <c r="H655" s="34"/>
    </row>
    <row r="656" spans="1:8" ht="13" x14ac:dyDescent="0.3">
      <c r="A656" s="119"/>
      <c r="B656" s="88" t="s">
        <v>1165</v>
      </c>
      <c r="C656" s="89"/>
      <c r="D656" s="105" t="s">
        <v>1166</v>
      </c>
      <c r="E656" s="123">
        <v>1</v>
      </c>
      <c r="F656" s="99">
        <v>6420.48</v>
      </c>
      <c r="G656" s="100"/>
      <c r="H656" s="34"/>
    </row>
    <row r="657" spans="1:8" ht="13" x14ac:dyDescent="0.3">
      <c r="A657" s="119"/>
      <c r="B657" s="88" t="s">
        <v>1167</v>
      </c>
      <c r="C657" s="89"/>
      <c r="D657" s="105" t="s">
        <v>1168</v>
      </c>
      <c r="E657" s="123">
        <v>1</v>
      </c>
      <c r="F657" s="99">
        <v>810.26</v>
      </c>
      <c r="G657" s="100"/>
      <c r="H657" s="34"/>
    </row>
    <row r="658" spans="1:8" ht="13" x14ac:dyDescent="0.3">
      <c r="A658" s="119"/>
      <c r="B658" s="88" t="s">
        <v>787</v>
      </c>
      <c r="C658" s="89"/>
      <c r="D658" s="105" t="s">
        <v>1169</v>
      </c>
      <c r="E658" s="123">
        <v>107</v>
      </c>
      <c r="F658" s="99">
        <v>28352.650000000005</v>
      </c>
      <c r="G658" s="100"/>
      <c r="H658" s="34"/>
    </row>
    <row r="659" spans="1:8" ht="13" x14ac:dyDescent="0.3">
      <c r="A659" s="119"/>
      <c r="B659" s="88" t="s">
        <v>1170</v>
      </c>
      <c r="C659" s="89"/>
      <c r="D659" s="104" t="s">
        <v>1171</v>
      </c>
      <c r="E659" s="123">
        <v>8</v>
      </c>
      <c r="F659" s="99">
        <v>3533.45</v>
      </c>
      <c r="G659" s="100"/>
      <c r="H659" s="34"/>
    </row>
    <row r="660" spans="1:8" ht="13" x14ac:dyDescent="0.3">
      <c r="A660" s="119"/>
      <c r="B660" s="88" t="s">
        <v>1172</v>
      </c>
      <c r="C660" s="89"/>
      <c r="D660" s="104" t="s">
        <v>1173</v>
      </c>
      <c r="E660" s="123">
        <v>5</v>
      </c>
      <c r="F660" s="99">
        <v>1997.69</v>
      </c>
      <c r="G660" s="100"/>
      <c r="H660" s="34"/>
    </row>
    <row r="661" spans="1:8" ht="13" x14ac:dyDescent="0.3">
      <c r="A661" s="119"/>
      <c r="B661" s="88" t="s">
        <v>1174</v>
      </c>
      <c r="C661" s="89"/>
      <c r="D661" s="104" t="s">
        <v>1175</v>
      </c>
      <c r="E661" s="123">
        <v>1</v>
      </c>
      <c r="F661" s="99">
        <v>1621.27</v>
      </c>
      <c r="G661" s="100"/>
      <c r="H661" s="34"/>
    </row>
    <row r="662" spans="1:8" ht="13" x14ac:dyDescent="0.3">
      <c r="A662" s="119"/>
      <c r="B662" s="88" t="s">
        <v>1176</v>
      </c>
      <c r="C662" s="89"/>
      <c r="D662" s="105" t="s">
        <v>1177</v>
      </c>
      <c r="E662" s="123">
        <v>1</v>
      </c>
      <c r="F662" s="99">
        <v>131.72</v>
      </c>
      <c r="G662" s="100"/>
      <c r="H662" s="34"/>
    </row>
    <row r="663" spans="1:8" ht="13" x14ac:dyDescent="0.3">
      <c r="A663" s="113"/>
      <c r="B663" s="88" t="s">
        <v>855</v>
      </c>
      <c r="C663" s="89"/>
      <c r="D663" s="105" t="s">
        <v>1178</v>
      </c>
      <c r="E663" s="123">
        <v>9</v>
      </c>
      <c r="F663" s="99">
        <v>2046.8399999999997</v>
      </c>
      <c r="G663" s="100"/>
      <c r="H663" s="34"/>
    </row>
    <row r="664" spans="1:8" ht="13" x14ac:dyDescent="0.3">
      <c r="A664" s="74" t="s">
        <v>927</v>
      </c>
      <c r="B664" s="75"/>
      <c r="C664" s="75"/>
      <c r="D664" s="75"/>
      <c r="E664" s="103">
        <f>SUM(E665:E666)</f>
        <v>8</v>
      </c>
      <c r="F664" s="85">
        <f>SUM(F665:G666)</f>
        <v>9655.7000000000007</v>
      </c>
      <c r="G664" s="86"/>
      <c r="H664" s="34"/>
    </row>
    <row r="665" spans="1:8" ht="13" x14ac:dyDescent="0.3">
      <c r="A665" s="111">
        <v>16</v>
      </c>
      <c r="B665" s="88" t="s">
        <v>933</v>
      </c>
      <c r="C665" s="89"/>
      <c r="D665" s="105" t="s">
        <v>1179</v>
      </c>
      <c r="E665" s="130">
        <v>7</v>
      </c>
      <c r="F665" s="131">
        <v>9418.75</v>
      </c>
      <c r="G665" s="132"/>
      <c r="H665" s="34"/>
    </row>
    <row r="666" spans="1:8" ht="13" x14ac:dyDescent="0.3">
      <c r="A666" s="113"/>
      <c r="B666" s="88" t="s">
        <v>1180</v>
      </c>
      <c r="C666" s="89"/>
      <c r="D666" s="104" t="s">
        <v>1181</v>
      </c>
      <c r="E666" s="130">
        <v>1</v>
      </c>
      <c r="F666" s="131">
        <v>236.95</v>
      </c>
      <c r="G666" s="132"/>
      <c r="H666" s="34"/>
    </row>
    <row r="667" spans="1:8" ht="13" x14ac:dyDescent="0.3">
      <c r="A667" s="74" t="s">
        <v>951</v>
      </c>
      <c r="B667" s="75"/>
      <c r="C667" s="75"/>
      <c r="D667" s="75"/>
      <c r="E667" s="103">
        <f>SUM(E668:E671)</f>
        <v>5</v>
      </c>
      <c r="F667" s="85">
        <f>SUM(F668:G671)</f>
        <v>3970.4300000000003</v>
      </c>
      <c r="G667" s="86"/>
      <c r="H667" s="34"/>
    </row>
    <row r="668" spans="1:8" ht="13" x14ac:dyDescent="0.3">
      <c r="A668" s="133">
        <v>17</v>
      </c>
      <c r="B668" s="88" t="s">
        <v>1182</v>
      </c>
      <c r="C668" s="89"/>
      <c r="D668" s="105" t="s">
        <v>1183</v>
      </c>
      <c r="E668" s="130">
        <v>1</v>
      </c>
      <c r="F668" s="118">
        <v>45.99</v>
      </c>
      <c r="G668" s="118"/>
      <c r="H668" s="34"/>
    </row>
    <row r="669" spans="1:8" ht="13" x14ac:dyDescent="0.3">
      <c r="A669" s="134"/>
      <c r="B669" s="88" t="s">
        <v>1184</v>
      </c>
      <c r="C669" s="89"/>
      <c r="D669" s="105" t="s">
        <v>1185</v>
      </c>
      <c r="E669" s="130">
        <v>1</v>
      </c>
      <c r="F669" s="118">
        <v>811.01</v>
      </c>
      <c r="G669" s="118"/>
      <c r="H669" s="34"/>
    </row>
    <row r="670" spans="1:8" ht="13" x14ac:dyDescent="0.3">
      <c r="A670" s="134"/>
      <c r="B670" s="88" t="s">
        <v>1186</v>
      </c>
      <c r="C670" s="89"/>
      <c r="D670" s="105" t="s">
        <v>1187</v>
      </c>
      <c r="E670" s="130">
        <v>1</v>
      </c>
      <c r="F670" s="118">
        <v>297.93</v>
      </c>
      <c r="G670" s="118"/>
      <c r="H670" s="34"/>
    </row>
    <row r="671" spans="1:8" ht="13" x14ac:dyDescent="0.3">
      <c r="A671" s="135"/>
      <c r="B671" s="88" t="s">
        <v>1188</v>
      </c>
      <c r="C671" s="89"/>
      <c r="D671" s="105" t="s">
        <v>1189</v>
      </c>
      <c r="E671" s="130">
        <v>2</v>
      </c>
      <c r="F671" s="118">
        <v>2815.5</v>
      </c>
      <c r="G671" s="118"/>
      <c r="H671" s="34"/>
    </row>
    <row r="672" spans="1:8" ht="13" x14ac:dyDescent="0.3">
      <c r="A672" s="74" t="s">
        <v>1190</v>
      </c>
      <c r="B672" s="75"/>
      <c r="C672" s="75"/>
      <c r="D672" s="75"/>
      <c r="E672" s="103">
        <f>E673</f>
        <v>1</v>
      </c>
      <c r="F672" s="85">
        <f>F673</f>
        <v>40.17</v>
      </c>
      <c r="G672" s="86"/>
      <c r="H672" s="34"/>
    </row>
    <row r="673" spans="1:8" ht="13.5" thickBot="1" x14ac:dyDescent="0.35">
      <c r="A673" s="136">
        <v>20</v>
      </c>
      <c r="B673" s="186" t="s">
        <v>1191</v>
      </c>
      <c r="C673" s="187"/>
      <c r="D673" s="105" t="s">
        <v>1192</v>
      </c>
      <c r="E673" s="130">
        <v>1</v>
      </c>
      <c r="F673" s="112">
        <v>40.17</v>
      </c>
      <c r="G673" s="112"/>
      <c r="H673" s="34"/>
    </row>
    <row r="674" spans="1:8" ht="13.5" thickBot="1" x14ac:dyDescent="0.35">
      <c r="A674" s="188" t="s">
        <v>1193</v>
      </c>
      <c r="B674" s="189"/>
      <c r="C674" s="189"/>
      <c r="D674" s="190"/>
      <c r="E674" s="82">
        <v>382</v>
      </c>
      <c r="F674" s="191">
        <f>F576+F579+F586+F597+F607+F610+F613+F629+F631+F635+F643+F645+F651+F664+F667+F672</f>
        <v>326174.15000000008</v>
      </c>
      <c r="G674" s="192"/>
      <c r="H674" s="34"/>
    </row>
    <row r="675" spans="1:8" ht="13.5" thickBot="1" x14ac:dyDescent="0.35">
      <c r="A675" s="193" t="s">
        <v>1194</v>
      </c>
      <c r="B675" s="194"/>
      <c r="C675" s="194"/>
      <c r="D675" s="194"/>
      <c r="E675" s="195"/>
      <c r="F675" s="191">
        <v>2492862.75</v>
      </c>
      <c r="G675" s="192"/>
      <c r="H675" s="34"/>
    </row>
    <row r="676" spans="1:8" ht="13.5" thickBot="1" x14ac:dyDescent="0.35">
      <c r="A676" s="193" t="s">
        <v>1195</v>
      </c>
      <c r="B676" s="194"/>
      <c r="C676" s="194"/>
      <c r="D676" s="194"/>
      <c r="E676" s="195"/>
      <c r="F676" s="191">
        <v>1641223.67</v>
      </c>
      <c r="G676" s="192"/>
      <c r="H676" s="34"/>
    </row>
    <row r="677" spans="1:8" ht="13.5" thickBot="1" x14ac:dyDescent="0.35">
      <c r="A677" s="193" t="s">
        <v>1196</v>
      </c>
      <c r="B677" s="194"/>
      <c r="C677" s="194"/>
      <c r="D677" s="194"/>
      <c r="E677" s="195"/>
      <c r="F677" s="191">
        <f>F678+F679</f>
        <v>2323001.69</v>
      </c>
      <c r="G677" s="192"/>
      <c r="H677" s="34"/>
    </row>
    <row r="678" spans="1:8" ht="13" x14ac:dyDescent="0.3">
      <c r="A678" s="138" t="s">
        <v>1197</v>
      </c>
      <c r="B678" s="139"/>
      <c r="C678" s="139"/>
      <c r="D678" s="139"/>
      <c r="E678" s="140"/>
      <c r="F678" s="92">
        <f>E570</f>
        <v>1819192.17</v>
      </c>
      <c r="G678" s="93"/>
      <c r="H678" s="34"/>
    </row>
    <row r="679" spans="1:8" ht="13.5" thickBot="1" x14ac:dyDescent="0.35">
      <c r="A679" s="138" t="s">
        <v>1198</v>
      </c>
      <c r="B679" s="139"/>
      <c r="C679" s="139"/>
      <c r="D679" s="139"/>
      <c r="E679" s="140"/>
      <c r="F679" s="92">
        <v>503809.52</v>
      </c>
      <c r="G679" s="137"/>
      <c r="H679" s="34"/>
    </row>
    <row r="680" spans="1:8" ht="13.5" thickBot="1" x14ac:dyDescent="0.35">
      <c r="A680" s="193" t="s">
        <v>1199</v>
      </c>
      <c r="B680" s="194"/>
      <c r="C680" s="194"/>
      <c r="D680" s="194"/>
      <c r="E680" s="195"/>
      <c r="F680" s="191">
        <v>12.52</v>
      </c>
      <c r="G680" s="192"/>
      <c r="H680" s="34"/>
    </row>
    <row r="681" spans="1:8" ht="13.5" thickBot="1" x14ac:dyDescent="0.35">
      <c r="A681" s="193" t="s">
        <v>1200</v>
      </c>
      <c r="B681" s="194"/>
      <c r="C681" s="194"/>
      <c r="D681" s="194"/>
      <c r="E681" s="195"/>
      <c r="F681" s="191">
        <v>9987.51</v>
      </c>
      <c r="G681" s="192"/>
      <c r="H681" s="34"/>
    </row>
    <row r="682" spans="1:8" ht="13.5" thickBot="1" x14ac:dyDescent="0.35">
      <c r="A682" s="188" t="s">
        <v>1201</v>
      </c>
      <c r="B682" s="189"/>
      <c r="C682" s="189"/>
      <c r="D682" s="189"/>
      <c r="E682" s="190"/>
      <c r="F682" s="191">
        <f>E549+E555+F674+F675+F676+F677+F680+F681</f>
        <v>53018125.250000007</v>
      </c>
      <c r="G682" s="192"/>
      <c r="H682" s="34"/>
    </row>
    <row r="683" spans="1:8" ht="13" x14ac:dyDescent="0.3">
      <c r="H683" s="34"/>
    </row>
    <row r="684" spans="1:8" ht="13" x14ac:dyDescent="0.3">
      <c r="H684" s="34"/>
    </row>
  </sheetData>
  <mergeCells count="415">
    <mergeCell ref="A682:E682"/>
    <mergeCell ref="F682:G682"/>
    <mergeCell ref="A2:H2"/>
    <mergeCell ref="A4:H4"/>
    <mergeCell ref="A6:H6"/>
    <mergeCell ref="A573:G573"/>
    <mergeCell ref="A574:G574"/>
    <mergeCell ref="A677:E677"/>
    <mergeCell ref="A679:E679"/>
    <mergeCell ref="F679:G679"/>
    <mergeCell ref="A680:E680"/>
    <mergeCell ref="F680:G680"/>
    <mergeCell ref="A681:E681"/>
    <mergeCell ref="F681:G681"/>
    <mergeCell ref="A675:E675"/>
    <mergeCell ref="F675:G675"/>
    <mergeCell ref="A676:E676"/>
    <mergeCell ref="F676:G676"/>
    <mergeCell ref="F677:G677"/>
    <mergeCell ref="A678:E678"/>
    <mergeCell ref="F678:G678"/>
    <mergeCell ref="A672:D672"/>
    <mergeCell ref="F672:G672"/>
    <mergeCell ref="B673:C673"/>
    <mergeCell ref="F673:G673"/>
    <mergeCell ref="A674:D674"/>
    <mergeCell ref="F674:G674"/>
    <mergeCell ref="A668:A671"/>
    <mergeCell ref="B668:C668"/>
    <mergeCell ref="F668:G668"/>
    <mergeCell ref="B669:C669"/>
    <mergeCell ref="F669:G669"/>
    <mergeCell ref="B670:C670"/>
    <mergeCell ref="F670:G670"/>
    <mergeCell ref="B671:C671"/>
    <mergeCell ref="F671:G671"/>
    <mergeCell ref="A665:A666"/>
    <mergeCell ref="B665:C665"/>
    <mergeCell ref="F665:G665"/>
    <mergeCell ref="B666:C666"/>
    <mergeCell ref="F666:G666"/>
    <mergeCell ref="A667:D667"/>
    <mergeCell ref="F667:G667"/>
    <mergeCell ref="B662:C662"/>
    <mergeCell ref="F662:G662"/>
    <mergeCell ref="B663:C663"/>
    <mergeCell ref="F663:G663"/>
    <mergeCell ref="A664:D664"/>
    <mergeCell ref="F664:G664"/>
    <mergeCell ref="B659:C659"/>
    <mergeCell ref="F659:G659"/>
    <mergeCell ref="B660:C660"/>
    <mergeCell ref="F660:G660"/>
    <mergeCell ref="B661:C661"/>
    <mergeCell ref="F661:G661"/>
    <mergeCell ref="F655:G655"/>
    <mergeCell ref="B656:C656"/>
    <mergeCell ref="F656:G656"/>
    <mergeCell ref="B657:C657"/>
    <mergeCell ref="F657:G657"/>
    <mergeCell ref="B658:C658"/>
    <mergeCell ref="F658:G658"/>
    <mergeCell ref="A651:D651"/>
    <mergeCell ref="F651:G651"/>
    <mergeCell ref="A652:A663"/>
    <mergeCell ref="B652:C652"/>
    <mergeCell ref="F652:G652"/>
    <mergeCell ref="B653:C653"/>
    <mergeCell ref="F653:G653"/>
    <mergeCell ref="B654:C654"/>
    <mergeCell ref="F654:G654"/>
    <mergeCell ref="B655:C655"/>
    <mergeCell ref="A646:A650"/>
    <mergeCell ref="B646:C646"/>
    <mergeCell ref="F646:G646"/>
    <mergeCell ref="F647:G647"/>
    <mergeCell ref="B648:C648"/>
    <mergeCell ref="F648:G648"/>
    <mergeCell ref="B649:C649"/>
    <mergeCell ref="F649:G649"/>
    <mergeCell ref="B650:C650"/>
    <mergeCell ref="F650:G650"/>
    <mergeCell ref="B642:C642"/>
    <mergeCell ref="F642:G642"/>
    <mergeCell ref="F643:G643"/>
    <mergeCell ref="B644:C644"/>
    <mergeCell ref="F644:G644"/>
    <mergeCell ref="F645:G645"/>
    <mergeCell ref="B639:C639"/>
    <mergeCell ref="F639:G639"/>
    <mergeCell ref="B640:C640"/>
    <mergeCell ref="F640:G640"/>
    <mergeCell ref="B641:C641"/>
    <mergeCell ref="F641:G641"/>
    <mergeCell ref="F634:G634"/>
    <mergeCell ref="A635:D635"/>
    <mergeCell ref="F635:G635"/>
    <mergeCell ref="A636:A642"/>
    <mergeCell ref="B636:C636"/>
    <mergeCell ref="F636:G636"/>
    <mergeCell ref="B637:C637"/>
    <mergeCell ref="F637:G637"/>
    <mergeCell ref="B638:C638"/>
    <mergeCell ref="F638:G638"/>
    <mergeCell ref="B630:C630"/>
    <mergeCell ref="F630:G630"/>
    <mergeCell ref="A631:D631"/>
    <mergeCell ref="F631:G631"/>
    <mergeCell ref="A632:A634"/>
    <mergeCell ref="B632:C632"/>
    <mergeCell ref="F632:G632"/>
    <mergeCell ref="B633:C633"/>
    <mergeCell ref="F633:G633"/>
    <mergeCell ref="B634:C634"/>
    <mergeCell ref="B627:C627"/>
    <mergeCell ref="F627:G627"/>
    <mergeCell ref="B628:C628"/>
    <mergeCell ref="F628:G628"/>
    <mergeCell ref="A629:D629"/>
    <mergeCell ref="F629:G629"/>
    <mergeCell ref="B624:C624"/>
    <mergeCell ref="F624:G624"/>
    <mergeCell ref="B625:C625"/>
    <mergeCell ref="F625:G625"/>
    <mergeCell ref="B626:C626"/>
    <mergeCell ref="F626:G626"/>
    <mergeCell ref="B621:C621"/>
    <mergeCell ref="F621:G621"/>
    <mergeCell ref="B622:C622"/>
    <mergeCell ref="F622:G622"/>
    <mergeCell ref="B623:C623"/>
    <mergeCell ref="F623:G623"/>
    <mergeCell ref="F617:G617"/>
    <mergeCell ref="B618:C618"/>
    <mergeCell ref="F618:G618"/>
    <mergeCell ref="B619:C619"/>
    <mergeCell ref="F619:G619"/>
    <mergeCell ref="B620:C620"/>
    <mergeCell ref="F620:G620"/>
    <mergeCell ref="A613:D613"/>
    <mergeCell ref="F613:G613"/>
    <mergeCell ref="A614:A628"/>
    <mergeCell ref="B614:C614"/>
    <mergeCell ref="F614:G614"/>
    <mergeCell ref="B615:C615"/>
    <mergeCell ref="F615:G615"/>
    <mergeCell ref="B616:C616"/>
    <mergeCell ref="F616:G616"/>
    <mergeCell ref="B617:C617"/>
    <mergeCell ref="A610:D610"/>
    <mergeCell ref="F610:G610"/>
    <mergeCell ref="A611:A612"/>
    <mergeCell ref="B611:C611"/>
    <mergeCell ref="F611:G611"/>
    <mergeCell ref="B612:C612"/>
    <mergeCell ref="F612:G612"/>
    <mergeCell ref="B606:C606"/>
    <mergeCell ref="F606:G606"/>
    <mergeCell ref="A607:D607"/>
    <mergeCell ref="F607:G607"/>
    <mergeCell ref="A608:A609"/>
    <mergeCell ref="B608:C608"/>
    <mergeCell ref="F608:G608"/>
    <mergeCell ref="B609:C609"/>
    <mergeCell ref="F609:G609"/>
    <mergeCell ref="F602:G602"/>
    <mergeCell ref="B603:C603"/>
    <mergeCell ref="F603:G603"/>
    <mergeCell ref="B604:C604"/>
    <mergeCell ref="F604:G604"/>
    <mergeCell ref="B605:C605"/>
    <mergeCell ref="F605:G605"/>
    <mergeCell ref="A598:A606"/>
    <mergeCell ref="B598:C598"/>
    <mergeCell ref="F598:G598"/>
    <mergeCell ref="B599:C599"/>
    <mergeCell ref="F599:G599"/>
    <mergeCell ref="B600:C600"/>
    <mergeCell ref="F600:G600"/>
    <mergeCell ref="B601:C601"/>
    <mergeCell ref="F601:G601"/>
    <mergeCell ref="B602:C602"/>
    <mergeCell ref="B595:C595"/>
    <mergeCell ref="F595:G595"/>
    <mergeCell ref="B596:C596"/>
    <mergeCell ref="F596:G596"/>
    <mergeCell ref="A597:D597"/>
    <mergeCell ref="F597:G597"/>
    <mergeCell ref="F591:G591"/>
    <mergeCell ref="B592:C592"/>
    <mergeCell ref="F592:G592"/>
    <mergeCell ref="B593:C593"/>
    <mergeCell ref="F593:G593"/>
    <mergeCell ref="B594:C594"/>
    <mergeCell ref="F594:G594"/>
    <mergeCell ref="A587:A596"/>
    <mergeCell ref="B587:C587"/>
    <mergeCell ref="F587:G587"/>
    <mergeCell ref="B588:C588"/>
    <mergeCell ref="F588:G588"/>
    <mergeCell ref="B589:C589"/>
    <mergeCell ref="F589:G589"/>
    <mergeCell ref="B590:C590"/>
    <mergeCell ref="F590:G590"/>
    <mergeCell ref="B591:C591"/>
    <mergeCell ref="F583:G583"/>
    <mergeCell ref="B584:C584"/>
    <mergeCell ref="F584:G584"/>
    <mergeCell ref="B585:C585"/>
    <mergeCell ref="F585:G585"/>
    <mergeCell ref="A586:D586"/>
    <mergeCell ref="F586:G586"/>
    <mergeCell ref="A579:D579"/>
    <mergeCell ref="F579:G579"/>
    <mergeCell ref="A580:A585"/>
    <mergeCell ref="B580:C580"/>
    <mergeCell ref="F580:G580"/>
    <mergeCell ref="B581:C581"/>
    <mergeCell ref="F581:G581"/>
    <mergeCell ref="B582:C582"/>
    <mergeCell ref="F582:G582"/>
    <mergeCell ref="B583:C583"/>
    <mergeCell ref="B575:C575"/>
    <mergeCell ref="F575:G575"/>
    <mergeCell ref="A576:D576"/>
    <mergeCell ref="F576:G576"/>
    <mergeCell ref="A577:A578"/>
    <mergeCell ref="B577:C577"/>
    <mergeCell ref="F577:G577"/>
    <mergeCell ref="B578:C578"/>
    <mergeCell ref="F578:G578"/>
    <mergeCell ref="A561:C561"/>
    <mergeCell ref="A562:A565"/>
    <mergeCell ref="A566:C566"/>
    <mergeCell ref="A568:C568"/>
    <mergeCell ref="A570:C570"/>
    <mergeCell ref="A572:G572"/>
    <mergeCell ref="A552:C552"/>
    <mergeCell ref="A553:C553"/>
    <mergeCell ref="A554:C554"/>
    <mergeCell ref="A555:D555"/>
    <mergeCell ref="A557:H557"/>
    <mergeCell ref="A559:C559"/>
    <mergeCell ref="G539:G540"/>
    <mergeCell ref="G541:G542"/>
    <mergeCell ref="G545:G546"/>
    <mergeCell ref="G547:G548"/>
    <mergeCell ref="A549:D549"/>
    <mergeCell ref="A551:H551"/>
    <mergeCell ref="G497:G498"/>
    <mergeCell ref="G513:G514"/>
    <mergeCell ref="G525:G527"/>
    <mergeCell ref="G529:G530"/>
    <mergeCell ref="G531:G532"/>
    <mergeCell ref="G533:G535"/>
    <mergeCell ref="G484:G485"/>
    <mergeCell ref="G486:G487"/>
    <mergeCell ref="G488:G489"/>
    <mergeCell ref="G491:G492"/>
    <mergeCell ref="G493:G494"/>
    <mergeCell ref="G495:G496"/>
    <mergeCell ref="G467:G469"/>
    <mergeCell ref="G472:G473"/>
    <mergeCell ref="G476:G477"/>
    <mergeCell ref="G478:G479"/>
    <mergeCell ref="G480:G481"/>
    <mergeCell ref="G482:G483"/>
    <mergeCell ref="G440:G441"/>
    <mergeCell ref="G445:G446"/>
    <mergeCell ref="G447:G448"/>
    <mergeCell ref="G455:G457"/>
    <mergeCell ref="G459:G460"/>
    <mergeCell ref="G463:G465"/>
    <mergeCell ref="G423:G424"/>
    <mergeCell ref="G425:G426"/>
    <mergeCell ref="G427:G428"/>
    <mergeCell ref="G429:G430"/>
    <mergeCell ref="G436:G437"/>
    <mergeCell ref="G438:G439"/>
    <mergeCell ref="G403:G404"/>
    <mergeCell ref="G407:G408"/>
    <mergeCell ref="G414:G416"/>
    <mergeCell ref="G417:G418"/>
    <mergeCell ref="G419:G420"/>
    <mergeCell ref="G421:G422"/>
    <mergeCell ref="G366:G367"/>
    <mergeCell ref="G369:G370"/>
    <mergeCell ref="G381:G382"/>
    <mergeCell ref="G383:G384"/>
    <mergeCell ref="G385:G386"/>
    <mergeCell ref="G398:G399"/>
    <mergeCell ref="G344:G345"/>
    <mergeCell ref="G346:G347"/>
    <mergeCell ref="G349:G350"/>
    <mergeCell ref="G360:G361"/>
    <mergeCell ref="G362:G363"/>
    <mergeCell ref="G364:G365"/>
    <mergeCell ref="G327:G328"/>
    <mergeCell ref="G329:G330"/>
    <mergeCell ref="G331:G332"/>
    <mergeCell ref="G336:G337"/>
    <mergeCell ref="G339:G340"/>
    <mergeCell ref="G341:G342"/>
    <mergeCell ref="G310:G311"/>
    <mergeCell ref="G312:G314"/>
    <mergeCell ref="G315:G317"/>
    <mergeCell ref="G318:G320"/>
    <mergeCell ref="G321:G322"/>
    <mergeCell ref="G324:G325"/>
    <mergeCell ref="G281:G283"/>
    <mergeCell ref="G293:G295"/>
    <mergeCell ref="G296:G298"/>
    <mergeCell ref="G299:G300"/>
    <mergeCell ref="G305:G307"/>
    <mergeCell ref="G308:G309"/>
    <mergeCell ref="G256:G257"/>
    <mergeCell ref="G258:G259"/>
    <mergeCell ref="G260:G261"/>
    <mergeCell ref="G262:G263"/>
    <mergeCell ref="G264:G265"/>
    <mergeCell ref="G269:G270"/>
    <mergeCell ref="G237:G238"/>
    <mergeCell ref="G239:G240"/>
    <mergeCell ref="G241:G242"/>
    <mergeCell ref="G246:G247"/>
    <mergeCell ref="G252:G253"/>
    <mergeCell ref="G254:G255"/>
    <mergeCell ref="G223:G224"/>
    <mergeCell ref="G225:G226"/>
    <mergeCell ref="G227:G228"/>
    <mergeCell ref="G229:G230"/>
    <mergeCell ref="G233:G234"/>
    <mergeCell ref="G235:G236"/>
    <mergeCell ref="G211:G212"/>
    <mergeCell ref="G213:G214"/>
    <mergeCell ref="G215:G216"/>
    <mergeCell ref="G217:G218"/>
    <mergeCell ref="G219:G220"/>
    <mergeCell ref="G221:G222"/>
    <mergeCell ref="G198:G199"/>
    <mergeCell ref="G200:G201"/>
    <mergeCell ref="G202:G203"/>
    <mergeCell ref="G204:G205"/>
    <mergeCell ref="G207:G208"/>
    <mergeCell ref="G209:G210"/>
    <mergeCell ref="G184:G185"/>
    <mergeCell ref="G186:G187"/>
    <mergeCell ref="G188:G189"/>
    <mergeCell ref="G190:G191"/>
    <mergeCell ref="G193:G194"/>
    <mergeCell ref="G196:G197"/>
    <mergeCell ref="G170:G171"/>
    <mergeCell ref="G173:G174"/>
    <mergeCell ref="G175:G176"/>
    <mergeCell ref="G177:G178"/>
    <mergeCell ref="G179:G180"/>
    <mergeCell ref="G182:G183"/>
    <mergeCell ref="G158:G159"/>
    <mergeCell ref="G160:G161"/>
    <mergeCell ref="G162:G163"/>
    <mergeCell ref="G164:G165"/>
    <mergeCell ref="G166:G167"/>
    <mergeCell ref="G168:G169"/>
    <mergeCell ref="G143:G144"/>
    <mergeCell ref="G145:G146"/>
    <mergeCell ref="G150:G151"/>
    <mergeCell ref="G152:G153"/>
    <mergeCell ref="G154:G155"/>
    <mergeCell ref="G156:G157"/>
    <mergeCell ref="G128:G129"/>
    <mergeCell ref="G131:G132"/>
    <mergeCell ref="G134:G135"/>
    <mergeCell ref="G137:G138"/>
    <mergeCell ref="G139:G140"/>
    <mergeCell ref="G141:G142"/>
    <mergeCell ref="G113:G114"/>
    <mergeCell ref="G115:G116"/>
    <mergeCell ref="G117:G118"/>
    <mergeCell ref="G120:G121"/>
    <mergeCell ref="G123:G124"/>
    <mergeCell ref="G125:G126"/>
    <mergeCell ref="G101:G102"/>
    <mergeCell ref="G103:G104"/>
    <mergeCell ref="G105:G106"/>
    <mergeCell ref="G107:G108"/>
    <mergeCell ref="G109:G110"/>
    <mergeCell ref="G111:G112"/>
    <mergeCell ref="G84:G85"/>
    <mergeCell ref="G87:G88"/>
    <mergeCell ref="G93:G94"/>
    <mergeCell ref="G95:G96"/>
    <mergeCell ref="G97:G98"/>
    <mergeCell ref="G99:G100"/>
    <mergeCell ref="G67:G68"/>
    <mergeCell ref="G72:G73"/>
    <mergeCell ref="G74:G75"/>
    <mergeCell ref="G77:G78"/>
    <mergeCell ref="G79:G80"/>
    <mergeCell ref="G82:G83"/>
    <mergeCell ref="G48:G49"/>
    <mergeCell ref="G51:G52"/>
    <mergeCell ref="G53:G55"/>
    <mergeCell ref="G57:G58"/>
    <mergeCell ref="G59:G61"/>
    <mergeCell ref="G64:G66"/>
    <mergeCell ref="G33:G34"/>
    <mergeCell ref="G36:G37"/>
    <mergeCell ref="G38:G39"/>
    <mergeCell ref="G40:G41"/>
    <mergeCell ref="G43:G44"/>
    <mergeCell ref="G45:G46"/>
    <mergeCell ref="G24:G26"/>
    <mergeCell ref="G27:G28"/>
    <mergeCell ref="G29:G30"/>
    <mergeCell ref="G31:G32"/>
  </mergeCells>
  <conditionalFormatting sqref="F576:G576 F579:G579 F597:G597 F607:G607 F610:G610 F613:G613 F629:G629 F631:G631 F635:G635 F645:G645 F651:G651 F664:G664 F672:G672 F577:F578">
    <cfRule type="cellIs" dxfId="2" priority="3" operator="lessThan">
      <formula>#REF!</formula>
    </cfRule>
  </conditionalFormatting>
  <conditionalFormatting sqref="F643:G643">
    <cfRule type="cellIs" dxfId="1" priority="1" operator="lessThan">
      <formula>#REF!</formula>
    </cfRule>
  </conditionalFormatting>
  <conditionalFormatting sqref="F667:G667">
    <cfRule type="cellIs" dxfId="0" priority="2" operator="lessThan">
      <formula>#REF!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Janvāris-februāris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Vizma Balode</dc:creator>
  <cp:lastModifiedBy>Vizma Balode</cp:lastModifiedBy>
  <dcterms:created xsi:type="dcterms:W3CDTF">2025-04-15T12:32:32Z</dcterms:created>
  <dcterms:modified xsi:type="dcterms:W3CDTF">2025-04-15T12:50:24Z</dcterms:modified>
</cp:coreProperties>
</file>