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ija ratke\Documents\mltests\"/>
    </mc:Choice>
  </mc:AlternateContent>
  <xr:revisionPtr revIDLastSave="0" documentId="13_ncr:1_{24E25899-A760-4C04-9C86-270FC6176263}" xr6:coauthVersionLast="47" xr6:coauthVersionMax="47" xr10:uidLastSave="{00000000-0000-0000-0000-000000000000}"/>
  <bookViews>
    <workbookView xWindow="-120" yWindow="-120" windowWidth="19440" windowHeight="13920" xr2:uid="{00000000-000D-0000-FFFF-FFFF00000000}"/>
  </bookViews>
  <sheets>
    <sheet name="4_STAC_ Dzemdības" sheetId="3" r:id="rId1"/>
    <sheet name="4_Metadati_STAC_Dzemdības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8" i="3" l="1"/>
  <c r="D25" i="3" l="1"/>
  <c r="E25" i="3"/>
  <c r="F25" i="3"/>
  <c r="C25" i="3" l="1"/>
  <c r="F29" i="3"/>
  <c r="E29" i="3"/>
  <c r="D29" i="3"/>
  <c r="F27" i="3"/>
  <c r="E27" i="3"/>
  <c r="D27" i="3"/>
  <c r="F18" i="3"/>
  <c r="E18" i="3"/>
  <c r="D18" i="3"/>
  <c r="F10" i="3"/>
  <c r="E10" i="3"/>
  <c r="D10" i="3"/>
  <c r="F7" i="3"/>
  <c r="E7" i="3"/>
  <c r="D7" i="3"/>
  <c r="I30" i="3"/>
  <c r="G28" i="3"/>
  <c r="I26" i="3"/>
  <c r="I24" i="3"/>
  <c r="I23" i="3"/>
  <c r="I22" i="3"/>
  <c r="I21" i="3"/>
  <c r="G20" i="3"/>
  <c r="I19" i="3"/>
  <c r="H17" i="3"/>
  <c r="I16" i="3"/>
  <c r="I15" i="3"/>
  <c r="I14" i="3"/>
  <c r="I13" i="3"/>
  <c r="G12" i="3"/>
  <c r="I11" i="3"/>
  <c r="H9" i="3"/>
  <c r="I8" i="3"/>
  <c r="C29" i="3" l="1"/>
  <c r="G29" i="3" s="1"/>
  <c r="G15" i="3"/>
  <c r="C27" i="3"/>
  <c r="G27" i="3" s="1"/>
  <c r="H15" i="3"/>
  <c r="G23" i="3"/>
  <c r="H23" i="3"/>
  <c r="I27" i="3"/>
  <c r="E6" i="3"/>
  <c r="I29" i="3"/>
  <c r="G26" i="3"/>
  <c r="I17" i="3"/>
  <c r="F6" i="3"/>
  <c r="I9" i="3"/>
  <c r="H28" i="3"/>
  <c r="H12" i="3"/>
  <c r="I28" i="3"/>
  <c r="H20" i="3"/>
  <c r="D6" i="3"/>
  <c r="G13" i="3"/>
  <c r="G21" i="3"/>
  <c r="H26" i="3"/>
  <c r="C10" i="3"/>
  <c r="G10" i="3" s="1"/>
  <c r="G8" i="3"/>
  <c r="H13" i="3"/>
  <c r="G16" i="3"/>
  <c r="H21" i="3"/>
  <c r="G24" i="3"/>
  <c r="H8" i="3"/>
  <c r="G11" i="3"/>
  <c r="H16" i="3"/>
  <c r="G19" i="3"/>
  <c r="H24" i="3"/>
  <c r="H11" i="3"/>
  <c r="G14" i="3"/>
  <c r="H19" i="3"/>
  <c r="G22" i="3"/>
  <c r="H27" i="3"/>
  <c r="G30" i="3"/>
  <c r="I12" i="3"/>
  <c r="I20" i="3"/>
  <c r="G9" i="3"/>
  <c r="H14" i="3"/>
  <c r="G17" i="3"/>
  <c r="H22" i="3"/>
  <c r="H30" i="3"/>
  <c r="I25" i="3"/>
  <c r="C18" i="3"/>
  <c r="G18" i="3" s="1"/>
  <c r="C7" i="3"/>
  <c r="I7" i="3" s="1"/>
  <c r="H29" i="3" l="1"/>
  <c r="G7" i="3"/>
  <c r="I10" i="3"/>
  <c r="H7" i="3"/>
  <c r="G25" i="3"/>
  <c r="I18" i="3"/>
  <c r="C6" i="3"/>
  <c r="H18" i="3"/>
  <c r="H25" i="3"/>
  <c r="H10" i="3"/>
  <c r="I6" i="3" l="1"/>
  <c r="H6" i="3"/>
  <c r="G6" i="3"/>
</calcChain>
</file>

<file path=xl/sharedStrings.xml><?xml version="1.0" encoding="utf-8"?>
<sst xmlns="http://schemas.openxmlformats.org/spreadsheetml/2006/main" count="114" uniqueCount="104">
  <si>
    <t>Pārskats par valsts apmaksāto dzemdību pakalpojumu īpatsvaru ārstniecības iestādēs, %</t>
  </si>
  <si>
    <t>Pārskata periods:  2023. gads</t>
  </si>
  <si>
    <t>Ārstniecības iestāde</t>
  </si>
  <si>
    <t>ĀI kods</t>
  </si>
  <si>
    <t>Dzemdību skaits</t>
  </si>
  <si>
    <t>Dzemdību īpatsvars</t>
  </si>
  <si>
    <t>Kopā</t>
  </si>
  <si>
    <t>t.sk. fizioloģiskās dzemdības*</t>
  </si>
  <si>
    <t>t.sk. dzemdības dzemdību patoloģijas gadījumā**</t>
  </si>
  <si>
    <t>t.sk. ķeizargrieziens***</t>
  </si>
  <si>
    <t>Fizioloģiskās dzemdības</t>
  </si>
  <si>
    <t>Dzemdības dzemdību patoloģijas gadījumā</t>
  </si>
  <si>
    <t>Ķeizargrieziens</t>
  </si>
  <si>
    <t>7=4/3*100</t>
  </si>
  <si>
    <t>8=5/3*100</t>
  </si>
  <si>
    <t>9=6/3*100</t>
  </si>
  <si>
    <t>KOPĀ/ VIDĒJI</t>
  </si>
  <si>
    <t>V līmeņa ārstniecības iestādes</t>
  </si>
  <si>
    <t>Paula Stradiņa klīniskā universitātes slimnīca</t>
  </si>
  <si>
    <t>010011803</t>
  </si>
  <si>
    <t>Rīgas Austrumu klīniskā universitātes slimnīca</t>
  </si>
  <si>
    <t>010000234</t>
  </si>
  <si>
    <t>IV līmeņa ārstniecības iestādes</t>
  </si>
  <si>
    <t>Daugavpils reģionālā slimnīca</t>
  </si>
  <si>
    <t>050020401</t>
  </si>
  <si>
    <t>Jelgavas pilsētas slimnīca</t>
  </si>
  <si>
    <t>090020301</t>
  </si>
  <si>
    <t>Jēkabpils reģionālā slimnīca</t>
  </si>
  <si>
    <t>110000048</t>
  </si>
  <si>
    <t>Liepājas reģionālā slimnīca</t>
  </si>
  <si>
    <t>170020401</t>
  </si>
  <si>
    <t>Rēzeknes slimnīca</t>
  </si>
  <si>
    <t>210020301</t>
  </si>
  <si>
    <t>Vidzemes slimnīca</t>
  </si>
  <si>
    <t>250000092</t>
  </si>
  <si>
    <t>Ziemeļkurzemes reģionālā slimnīca</t>
  </si>
  <si>
    <t>270020302</t>
  </si>
  <si>
    <t>III līmeņa ārstniecības iestādes</t>
  </si>
  <si>
    <t>Balvu un Gulbenes slimnīcu apvienība</t>
  </si>
  <si>
    <t>500200052</t>
  </si>
  <si>
    <t>Dobeles un apkārtnes slimnīca</t>
  </si>
  <si>
    <t>460200036</t>
  </si>
  <si>
    <t>Jūrmalas slimnīca</t>
  </si>
  <si>
    <t>130020302</t>
  </si>
  <si>
    <t>Kuldīgas slimnīca</t>
  </si>
  <si>
    <t>620200038</t>
  </si>
  <si>
    <t>Madonas slimnīca</t>
  </si>
  <si>
    <t>700200041</t>
  </si>
  <si>
    <t>Ogres rajona slimnīca</t>
  </si>
  <si>
    <t>740200008</t>
  </si>
  <si>
    <t>II līmeņa ārstniecības iestādes</t>
  </si>
  <si>
    <t>Preiļu slimnīca</t>
  </si>
  <si>
    <t>760200002</t>
  </si>
  <si>
    <t>V līmeņa specializētās ārstniecības iestādes</t>
  </si>
  <si>
    <t>Rīgas Dzemdību nams</t>
  </si>
  <si>
    <t>010021301</t>
  </si>
  <si>
    <t>Specializētās ārstniecības iestādes</t>
  </si>
  <si>
    <t>Siguldas slimnīca</t>
  </si>
  <si>
    <t>801600003</t>
  </si>
  <si>
    <t xml:space="preserve">Dati atlasīti un grupēti pamatojoties uz stacionārajā kartē norādītajiem dzemdību manipulāciju kodiem: </t>
  </si>
  <si>
    <t>*Fizioloģiskās dzemdības:</t>
  </si>
  <si>
    <t>16100 - Dzemdības ārpus stacionāra;</t>
  </si>
  <si>
    <t>16106 - Fizioloģiskās dzemdības. Neuzrādīt kopā ar manipulācijām 16107, 16108 un 16115.</t>
  </si>
  <si>
    <t>** Dzemdības dzemdību patoloģijas gadījumā:</t>
  </si>
  <si>
    <t>16107 - Dzemdības dzemdību patoloģijas gadījumā. Neuzrādīt kopā ar 16106,16108 un 16115;</t>
  </si>
  <si>
    <t>16108 - Dzemdības ekstraģenitālas patoloģijas gadījumā. Neuzrādīt kopā ar 16106, 16107 un 16115.</t>
  </si>
  <si>
    <t>***Ķeizargrieziens:</t>
  </si>
  <si>
    <t>16115 - Ķeizargrieziens. Neuzrādīt kopā ar 16106,16107 un 16108</t>
  </si>
  <si>
    <t>Dzemdību pakalpojumu īpatsvara tendence ārstniecības iestādēs no 2021.-2023.gadam</t>
  </si>
  <si>
    <t>Gads</t>
  </si>
  <si>
    <t>Dzemdību skaita atšķirība pret iepriekšējo gadu</t>
  </si>
  <si>
    <t>2021. gads</t>
  </si>
  <si>
    <t>2022. gads</t>
  </si>
  <si>
    <t>2023. gads</t>
  </si>
  <si>
    <t>Pārskata nosaukums</t>
  </si>
  <si>
    <t>Saturs!A1</t>
  </si>
  <si>
    <t>Metadatu versija</t>
  </si>
  <si>
    <t>2023.gads</t>
  </si>
  <si>
    <t>Pamatojums datu savākšanai</t>
  </si>
  <si>
    <t>Regularitāte (datu atjaunošanas biežums)</t>
  </si>
  <si>
    <t>Reizi pusgadā</t>
  </si>
  <si>
    <t>Izpildes termiņš</t>
  </si>
  <si>
    <t>Pusgada dati līdz attiecīgā gada 31.07., gada dati līdz nākamā gada 15.02.</t>
  </si>
  <si>
    <t>Datu avots (Sistēma, fails utml.nosaukums)</t>
  </si>
  <si>
    <t>Nacionālā veselības dienesta Vadības informācijas sistēmas Stacionāro pakalpojumu datu bāze (SPANS)</t>
  </si>
  <si>
    <t>Pārskata pasūtītājs (Struktūrvienība)</t>
  </si>
  <si>
    <t>ĀPD SPN</t>
  </si>
  <si>
    <t>Atbildīgais izpildītājs  (Struktūrvienība)</t>
  </si>
  <si>
    <t>DPAN</t>
  </si>
  <si>
    <t>Reglamentējošie dokumenti (NVD rīkojums par operatīvajiem pārskatiem)</t>
  </si>
  <si>
    <t>Publicēšanas vieta NVD diskos</t>
  </si>
  <si>
    <t>Publicēšanas vieta publiskā vidē</t>
  </si>
  <si>
    <t>NVD mājas lapa</t>
  </si>
  <si>
    <t>Metadati (visi parametri, kas nepieciešami pārskata sagatavošanā)</t>
  </si>
  <si>
    <t>Aprēķins</t>
  </si>
  <si>
    <t>(Attiecīgās hospitalizācijas grupas hospitalizāciju skaits / Hospitalizāciju skaits) *100</t>
  </si>
  <si>
    <t>Skaitītājs</t>
  </si>
  <si>
    <t>Attiecīgā dzemdību veida skaits.
Izdalītie dzemdību veidi:
1) Fizioloģiskās dzemdības (manipulācijas kods 16100 vai 16106)
2) Dzemdības dzemdību patoloģijas gadījumā (16107 un 16108)
3) Ķeizargrieziens (manipulācijas kods 16115)</t>
  </si>
  <si>
    <t>Saucējs</t>
  </si>
  <si>
    <t>Dzemdību skaits (uzskaites dokumentā norādīts manipulāciju kods 16100 vai 16106 vai 16107 vai 16108 vai 16115) </t>
  </si>
  <si>
    <t>Iekļaušanas kritēriji</t>
  </si>
  <si>
    <t>Visi attiecīgā perioda uzskaites dokumenti statusā "apmaksājams", kur manipulāciju kods 16100 vai 16106 vai 16107 vai 16108 vai 16115</t>
  </si>
  <si>
    <t>Izslēgšanas kritēriji</t>
  </si>
  <si>
    <t>Nav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</si>
</sst>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2"/>
      <name val="Arial"/>
      <family val="2"/>
      <charset val="186"/>
    </font>
    <font>
      <sz val="10"/>
      <name val="Arial"/>
      <family val="2"/>
      <charset val="186"/>
    </font>
    <font>
      <sz val="11"/>
      <color theme="1"/>
      <name val="Calibri"/>
      <family val="2"/>
      <scheme val="minor"/>
    </font>
    <font>
      <b/>
      <sz val="14"/>
      <name val="Calibri"/>
      <family val="2"/>
      <charset val="186"/>
    </font>
    <font>
      <sz val="12"/>
      <name val="Calibri"/>
      <family val="2"/>
      <charset val="186"/>
    </font>
    <font>
      <b/>
      <sz val="12"/>
      <name val="Calibri"/>
      <family val="2"/>
      <charset val="186"/>
    </font>
    <font>
      <i/>
      <sz val="12"/>
      <name val="Calibri"/>
      <family val="2"/>
      <charset val="186"/>
    </font>
    <font>
      <b/>
      <sz val="10"/>
      <color rgb="FF00000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u/>
      <sz val="12"/>
      <color theme="10"/>
      <name val="Arial"/>
      <family val="2"/>
      <charset val="186"/>
    </font>
    <font>
      <u/>
      <sz val="8"/>
      <color theme="10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8"/>
      <color rgb="FFFF0000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sz val="8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DE9D9"/>
        <bgColor rgb="FF000000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0">
    <xf numFmtId="0" fontId="0" fillId="0" borderId="0"/>
    <xf numFmtId="0" fontId="2" fillId="0" borderId="0"/>
    <xf numFmtId="0" fontId="3" fillId="0" borderId="0"/>
    <xf numFmtId="0" fontId="3" fillId="0" borderId="0"/>
    <xf numFmtId="0" fontId="4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5" fillId="0" borderId="0"/>
    <xf numFmtId="0" fontId="1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3" fillId="0" borderId="0"/>
    <xf numFmtId="0" fontId="12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7" fillId="0" borderId="0" xfId="2" applyFont="1"/>
    <xf numFmtId="0" fontId="8" fillId="0" borderId="0" xfId="32" applyFont="1" applyAlignment="1">
      <alignment horizontal="left" vertical="center"/>
    </xf>
    <xf numFmtId="0" fontId="7" fillId="0" borderId="0" xfId="1" applyFont="1"/>
    <xf numFmtId="0" fontId="7" fillId="0" borderId="0" xfId="4" applyFont="1" applyAlignment="1">
      <alignment horizontal="center" vertical="center"/>
    </xf>
    <xf numFmtId="0" fontId="8" fillId="2" borderId="7" xfId="4" applyFont="1" applyFill="1" applyBorder="1" applyAlignment="1">
      <alignment horizontal="center" vertical="center" wrapText="1"/>
    </xf>
    <xf numFmtId="0" fontId="7" fillId="2" borderId="9" xfId="4" applyFont="1" applyFill="1" applyBorder="1" applyAlignment="1">
      <alignment horizontal="center" vertical="center" wrapText="1"/>
    </xf>
    <xf numFmtId="0" fontId="7" fillId="2" borderId="10" xfId="4" applyFont="1" applyFill="1" applyBorder="1" applyAlignment="1">
      <alignment horizontal="center" vertical="center" wrapText="1"/>
    </xf>
    <xf numFmtId="0" fontId="7" fillId="2" borderId="7" xfId="4" applyFont="1" applyFill="1" applyBorder="1" applyAlignment="1">
      <alignment horizontal="center" vertical="center" wrapText="1"/>
    </xf>
    <xf numFmtId="0" fontId="9" fillId="0" borderId="11" xfId="5" applyFont="1" applyBorder="1" applyAlignment="1">
      <alignment horizontal="center" vertical="center" wrapText="1"/>
    </xf>
    <xf numFmtId="0" fontId="9" fillId="0" borderId="8" xfId="5" applyFont="1" applyBorder="1" applyAlignment="1">
      <alignment horizontal="center" vertical="center" wrapText="1"/>
    </xf>
    <xf numFmtId="0" fontId="9" fillId="0" borderId="12" xfId="5" applyFont="1" applyBorder="1" applyAlignment="1">
      <alignment horizontal="center" vertical="center" wrapText="1"/>
    </xf>
    <xf numFmtId="0" fontId="9" fillId="0" borderId="13" xfId="5" applyFont="1" applyBorder="1" applyAlignment="1">
      <alignment horizontal="center" vertical="center" wrapText="1"/>
    </xf>
    <xf numFmtId="0" fontId="9" fillId="0" borderId="34" xfId="5" applyFont="1" applyBorder="1" applyAlignment="1">
      <alignment horizontal="center" vertical="center" wrapText="1"/>
    </xf>
    <xf numFmtId="0" fontId="8" fillId="2" borderId="14" xfId="4" applyFont="1" applyFill="1" applyBorder="1"/>
    <xf numFmtId="0" fontId="8" fillId="2" borderId="15" xfId="4" applyFont="1" applyFill="1" applyBorder="1"/>
    <xf numFmtId="3" fontId="8" fillId="2" borderId="14" xfId="4" applyNumberFormat="1" applyFont="1" applyFill="1" applyBorder="1"/>
    <xf numFmtId="3" fontId="8" fillId="2" borderId="16" xfId="4" applyNumberFormat="1" applyFont="1" applyFill="1" applyBorder="1"/>
    <xf numFmtId="3" fontId="8" fillId="2" borderId="15" xfId="4" applyNumberFormat="1" applyFont="1" applyFill="1" applyBorder="1"/>
    <xf numFmtId="9" fontId="8" fillId="2" borderId="14" xfId="6" applyFont="1" applyFill="1" applyBorder="1"/>
    <xf numFmtId="9" fontId="8" fillId="2" borderId="16" xfId="6" applyFont="1" applyFill="1" applyBorder="1"/>
    <xf numFmtId="9" fontId="8" fillId="2" borderId="15" xfId="6" applyFont="1" applyFill="1" applyBorder="1"/>
    <xf numFmtId="0" fontId="8" fillId="0" borderId="0" xfId="4" applyFont="1"/>
    <xf numFmtId="0" fontId="8" fillId="0" borderId="17" xfId="4" applyFont="1" applyBorder="1" applyAlignment="1">
      <alignment horizontal="left" indent="1"/>
    </xf>
    <xf numFmtId="0" fontId="8" fillId="0" borderId="18" xfId="4" applyFont="1" applyBorder="1" applyAlignment="1">
      <alignment horizontal="left" indent="1"/>
    </xf>
    <xf numFmtId="3" fontId="8" fillId="0" borderId="20" xfId="4" applyNumberFormat="1" applyFont="1" applyBorder="1"/>
    <xf numFmtId="3" fontId="8" fillId="0" borderId="19" xfId="4" applyNumberFormat="1" applyFont="1" applyBorder="1"/>
    <xf numFmtId="3" fontId="8" fillId="0" borderId="21" xfId="4" applyNumberFormat="1" applyFont="1" applyBorder="1"/>
    <xf numFmtId="9" fontId="8" fillId="0" borderId="20" xfId="6" applyFont="1" applyFill="1" applyBorder="1"/>
    <xf numFmtId="9" fontId="8" fillId="0" borderId="19" xfId="6" applyFont="1" applyFill="1" applyBorder="1"/>
    <xf numFmtId="9" fontId="8" fillId="0" borderId="21" xfId="6" applyFont="1" applyFill="1" applyBorder="1"/>
    <xf numFmtId="0" fontId="7" fillId="0" borderId="22" xfId="4" applyFont="1" applyBorder="1" applyAlignment="1">
      <alignment horizontal="left" indent="2"/>
    </xf>
    <xf numFmtId="0" fontId="7" fillId="0" borderId="23" xfId="4" applyFont="1" applyBorder="1"/>
    <xf numFmtId="3" fontId="7" fillId="0" borderId="1" xfId="4" applyNumberFormat="1" applyFont="1" applyBorder="1"/>
    <xf numFmtId="3" fontId="7" fillId="0" borderId="23" xfId="4" applyNumberFormat="1" applyFont="1" applyBorder="1"/>
    <xf numFmtId="9" fontId="7" fillId="0" borderId="22" xfId="6" applyFont="1" applyFill="1" applyBorder="1"/>
    <xf numFmtId="9" fontId="7" fillId="0" borderId="1" xfId="6" applyFont="1" applyFill="1" applyBorder="1"/>
    <xf numFmtId="9" fontId="7" fillId="0" borderId="23" xfId="6" applyFont="1" applyFill="1" applyBorder="1"/>
    <xf numFmtId="0" fontId="7" fillId="0" borderId="0" xfId="4" applyFont="1"/>
    <xf numFmtId="0" fontId="8" fillId="0" borderId="24" xfId="4" applyFont="1" applyBorder="1" applyAlignment="1">
      <alignment horizontal="left" indent="1"/>
    </xf>
    <xf numFmtId="0" fontId="8" fillId="0" borderId="4" xfId="4" applyFont="1" applyBorder="1"/>
    <xf numFmtId="3" fontId="8" fillId="0" borderId="3" xfId="4" applyNumberFormat="1" applyFont="1" applyBorder="1"/>
    <xf numFmtId="3" fontId="8" fillId="0" borderId="5" xfId="4" applyNumberFormat="1" applyFont="1" applyBorder="1"/>
    <xf numFmtId="3" fontId="8" fillId="0" borderId="6" xfId="4" applyNumberFormat="1" applyFont="1" applyBorder="1"/>
    <xf numFmtId="9" fontId="8" fillId="0" borderId="3" xfId="6" applyFont="1" applyFill="1" applyBorder="1"/>
    <xf numFmtId="9" fontId="8" fillId="0" borderId="5" xfId="6" applyFont="1" applyFill="1" applyBorder="1"/>
    <xf numFmtId="9" fontId="8" fillId="0" borderId="6" xfId="6" applyFont="1" applyFill="1" applyBorder="1"/>
    <xf numFmtId="0" fontId="7" fillId="0" borderId="7" xfId="4" applyFont="1" applyBorder="1" applyAlignment="1">
      <alignment horizontal="left" indent="2"/>
    </xf>
    <xf numFmtId="0" fontId="7" fillId="0" borderId="10" xfId="4" applyFont="1" applyBorder="1"/>
    <xf numFmtId="3" fontId="7" fillId="0" borderId="9" xfId="4" applyNumberFormat="1" applyFont="1" applyBorder="1"/>
    <xf numFmtId="3" fontId="7" fillId="0" borderId="10" xfId="4" applyNumberFormat="1" applyFont="1" applyBorder="1"/>
    <xf numFmtId="9" fontId="7" fillId="0" borderId="7" xfId="6" applyFont="1" applyFill="1" applyBorder="1"/>
    <xf numFmtId="9" fontId="7" fillId="0" borderId="9" xfId="6" applyFont="1" applyFill="1" applyBorder="1"/>
    <xf numFmtId="9" fontId="7" fillId="0" borderId="10" xfId="6" applyFont="1" applyFill="1" applyBorder="1"/>
    <xf numFmtId="0" fontId="7" fillId="0" borderId="0" xfId="4" applyFont="1" applyAlignment="1">
      <alignment horizontal="left" indent="2"/>
    </xf>
    <xf numFmtId="0" fontId="8" fillId="0" borderId="0" xfId="7" applyFont="1"/>
    <xf numFmtId="0" fontId="8" fillId="2" borderId="30" xfId="4" applyFont="1" applyFill="1" applyBorder="1" applyAlignment="1">
      <alignment horizontal="center" vertical="center" wrapText="1"/>
    </xf>
    <xf numFmtId="0" fontId="7" fillId="2" borderId="29" xfId="4" applyFont="1" applyFill="1" applyBorder="1" applyAlignment="1">
      <alignment horizontal="center" vertical="center" wrapText="1"/>
    </xf>
    <xf numFmtId="0" fontId="7" fillId="2" borderId="31" xfId="4" applyFont="1" applyFill="1" applyBorder="1" applyAlignment="1">
      <alignment horizontal="center" vertical="center" wrapText="1"/>
    </xf>
    <xf numFmtId="0" fontId="7" fillId="2" borderId="30" xfId="4" applyFont="1" applyFill="1" applyBorder="1" applyAlignment="1">
      <alignment horizontal="center" vertical="center" wrapText="1"/>
    </xf>
    <xf numFmtId="0" fontId="8" fillId="0" borderId="28" xfId="4" applyFont="1" applyBorder="1" applyAlignment="1">
      <alignment horizontal="center"/>
    </xf>
    <xf numFmtId="3" fontId="8" fillId="0" borderId="2" xfId="4" applyNumberFormat="1" applyFont="1" applyBorder="1" applyAlignment="1">
      <alignment horizontal="right"/>
    </xf>
    <xf numFmtId="3" fontId="7" fillId="0" borderId="1" xfId="4" applyNumberFormat="1" applyFont="1" applyBorder="1" applyAlignment="1">
      <alignment horizontal="right"/>
    </xf>
    <xf numFmtId="3" fontId="7" fillId="0" borderId="23" xfId="4" applyNumberFormat="1" applyFont="1" applyBorder="1" applyAlignment="1">
      <alignment horizontal="right"/>
    </xf>
    <xf numFmtId="9" fontId="7" fillId="0" borderId="2" xfId="6" applyFont="1" applyFill="1" applyBorder="1" applyAlignment="1">
      <alignment horizontal="right"/>
    </xf>
    <xf numFmtId="9" fontId="7" fillId="0" borderId="1" xfId="6" applyFont="1" applyFill="1" applyBorder="1" applyAlignment="1">
      <alignment horizontal="right"/>
    </xf>
    <xf numFmtId="0" fontId="8" fillId="0" borderId="26" xfId="4" applyFont="1" applyBorder="1" applyAlignment="1">
      <alignment horizontal="center"/>
    </xf>
    <xf numFmtId="3" fontId="8" fillId="0" borderId="27" xfId="4" applyNumberFormat="1" applyFont="1" applyBorder="1" applyAlignment="1">
      <alignment horizontal="right"/>
    </xf>
    <xf numFmtId="3" fontId="7" fillId="0" borderId="9" xfId="4" applyNumberFormat="1" applyFont="1" applyBorder="1" applyAlignment="1">
      <alignment horizontal="right"/>
    </xf>
    <xf numFmtId="3" fontId="7" fillId="0" borderId="10" xfId="4" applyNumberFormat="1" applyFont="1" applyBorder="1" applyAlignment="1">
      <alignment horizontal="right"/>
    </xf>
    <xf numFmtId="9" fontId="7" fillId="0" borderId="27" xfId="6" applyFont="1" applyFill="1" applyBorder="1" applyAlignment="1">
      <alignment horizontal="right"/>
    </xf>
    <xf numFmtId="9" fontId="7" fillId="0" borderId="9" xfId="6" applyFont="1" applyFill="1" applyBorder="1" applyAlignment="1">
      <alignment horizontal="right"/>
    </xf>
    <xf numFmtId="0" fontId="7" fillId="0" borderId="0" xfId="4" applyFont="1" applyAlignment="1">
      <alignment horizontal="center" vertical="center" wrapText="1"/>
    </xf>
    <xf numFmtId="0" fontId="10" fillId="4" borderId="1" xfId="3" applyFont="1" applyFill="1" applyBorder="1" applyAlignment="1">
      <alignment horizontal="center" vertical="center"/>
    </xf>
    <xf numFmtId="0" fontId="11" fillId="3" borderId="1" xfId="3" applyFont="1" applyFill="1" applyBorder="1" applyAlignment="1">
      <alignment horizontal="left" vertical="center" wrapText="1"/>
    </xf>
    <xf numFmtId="0" fontId="13" fillId="0" borderId="0" xfId="33" applyFont="1" applyAlignment="1">
      <alignment vertical="top"/>
    </xf>
    <xf numFmtId="0" fontId="14" fillId="0" borderId="0" xfId="3" applyFont="1" applyAlignment="1">
      <alignment vertical="top"/>
    </xf>
    <xf numFmtId="0" fontId="14" fillId="0" borderId="1" xfId="3" applyFont="1" applyBorder="1" applyAlignment="1">
      <alignment vertical="top"/>
    </xf>
    <xf numFmtId="0" fontId="15" fillId="0" borderId="0" xfId="3" applyFont="1" applyAlignment="1">
      <alignment vertical="top"/>
    </xf>
    <xf numFmtId="0" fontId="16" fillId="0" borderId="0" xfId="3" applyFont="1" applyAlignment="1">
      <alignment vertical="top"/>
    </xf>
    <xf numFmtId="0" fontId="17" fillId="0" borderId="1" xfId="3" applyFont="1" applyBorder="1" applyAlignment="1">
      <alignment horizontal="left" vertical="center" wrapText="1"/>
    </xf>
    <xf numFmtId="0" fontId="14" fillId="3" borderId="1" xfId="3" applyFont="1" applyFill="1" applyBorder="1" applyAlignment="1">
      <alignment horizontal="left" vertical="top" wrapText="1"/>
    </xf>
    <xf numFmtId="0" fontId="18" fillId="0" borderId="0" xfId="3" applyFont="1" applyAlignment="1">
      <alignment vertical="top"/>
    </xf>
    <xf numFmtId="0" fontId="17" fillId="0" borderId="1" xfId="3" applyFont="1" applyBorder="1" applyAlignment="1">
      <alignment horizontal="left" vertical="center"/>
    </xf>
    <xf numFmtId="0" fontId="14" fillId="3" borderId="1" xfId="3" applyFont="1" applyFill="1" applyBorder="1" applyAlignment="1">
      <alignment horizontal="left" vertical="center" wrapText="1"/>
    </xf>
    <xf numFmtId="0" fontId="10" fillId="5" borderId="1" xfId="3" applyFont="1" applyFill="1" applyBorder="1"/>
    <xf numFmtId="0" fontId="17" fillId="5" borderId="1" xfId="3" applyFont="1" applyFill="1" applyBorder="1"/>
    <xf numFmtId="0" fontId="14" fillId="0" borderId="1" xfId="3" applyFont="1" applyBorder="1"/>
    <xf numFmtId="0" fontId="14" fillId="0" borderId="1" xfId="3" applyFont="1" applyBorder="1" applyAlignment="1">
      <alignment wrapText="1"/>
    </xf>
    <xf numFmtId="3" fontId="7" fillId="0" borderId="20" xfId="4" applyNumberFormat="1" applyFont="1" applyBorder="1"/>
    <xf numFmtId="3" fontId="7" fillId="0" borderId="19" xfId="4" applyNumberFormat="1" applyFont="1" applyBorder="1"/>
    <xf numFmtId="3" fontId="7" fillId="0" borderId="21" xfId="4" applyNumberFormat="1" applyFont="1" applyBorder="1"/>
    <xf numFmtId="9" fontId="7" fillId="0" borderId="20" xfId="6" applyFont="1" applyFill="1" applyBorder="1"/>
    <xf numFmtId="9" fontId="7" fillId="0" borderId="19" xfId="6" applyFont="1" applyFill="1" applyBorder="1"/>
    <xf numFmtId="9" fontId="7" fillId="0" borderId="21" xfId="6" applyFont="1" applyFill="1" applyBorder="1"/>
    <xf numFmtId="3" fontId="7" fillId="0" borderId="22" xfId="4" applyNumberFormat="1" applyFont="1" applyBorder="1"/>
    <xf numFmtId="3" fontId="7" fillId="0" borderId="7" xfId="4" applyNumberFormat="1" applyFont="1" applyBorder="1"/>
    <xf numFmtId="0" fontId="8" fillId="2" borderId="33" xfId="4" applyFont="1" applyFill="1" applyBorder="1" applyAlignment="1">
      <alignment horizontal="center" vertical="center" wrapText="1"/>
    </xf>
    <xf numFmtId="0" fontId="8" fillId="2" borderId="5" xfId="4" applyFont="1" applyFill="1" applyBorder="1" applyAlignment="1">
      <alignment horizontal="center" vertical="center" wrapText="1"/>
    </xf>
    <xf numFmtId="0" fontId="8" fillId="2" borderId="6" xfId="4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8" fillId="2" borderId="4" xfId="4" applyFont="1" applyFill="1" applyBorder="1" applyAlignment="1">
      <alignment horizontal="center" vertical="center" wrapText="1"/>
    </xf>
    <xf numFmtId="0" fontId="8" fillId="2" borderId="18" xfId="4" applyFont="1" applyFill="1" applyBorder="1" applyAlignment="1">
      <alignment horizontal="center" vertical="center" wrapText="1"/>
    </xf>
    <xf numFmtId="0" fontId="8" fillId="2" borderId="3" xfId="4" applyFont="1" applyFill="1" applyBorder="1" applyAlignment="1">
      <alignment horizontal="center" vertical="center" wrapText="1"/>
    </xf>
    <xf numFmtId="0" fontId="8" fillId="2" borderId="7" xfId="4" applyFont="1" applyFill="1" applyBorder="1" applyAlignment="1">
      <alignment horizontal="center" vertical="center" wrapText="1"/>
    </xf>
    <xf numFmtId="0" fontId="8" fillId="2" borderId="8" xfId="4" applyFont="1" applyFill="1" applyBorder="1" applyAlignment="1">
      <alignment horizontal="center" vertical="center" wrapText="1"/>
    </xf>
    <xf numFmtId="0" fontId="8" fillId="2" borderId="25" xfId="4" applyFont="1" applyFill="1" applyBorder="1" applyAlignment="1">
      <alignment horizontal="center" vertical="center" wrapText="1"/>
    </xf>
    <xf numFmtId="0" fontId="8" fillId="2" borderId="32" xfId="4" applyFont="1" applyFill="1" applyBorder="1" applyAlignment="1">
      <alignment horizontal="center" vertical="center" wrapText="1"/>
    </xf>
    <xf numFmtId="0" fontId="8" fillId="0" borderId="0" xfId="7" applyFont="1" applyAlignment="1">
      <alignment horizontal="center"/>
    </xf>
  </cellXfs>
  <cellStyles count="50">
    <cellStyle name="Comma 2" xfId="14" xr:uid="{00000000-0005-0000-0000-000000000000}"/>
    <cellStyle name="Comma 2 2" xfId="18" xr:uid="{F95575EA-996D-4752-9D54-9B54D58B9305}"/>
    <cellStyle name="Comma 2 2 2" xfId="22" xr:uid="{5B469F16-BFDB-4906-9515-18224B8F29DA}"/>
    <cellStyle name="Comma 2 2 2 2" xfId="30" xr:uid="{4446CF07-77B2-469A-9E7B-4BCE4BBF5336}"/>
    <cellStyle name="Comma 2 2 2 2 2" xfId="49" xr:uid="{0FC913F7-C4F5-442F-AD6C-B937814C1BFD}"/>
    <cellStyle name="Comma 2 2 2 3" xfId="41" xr:uid="{9E1A44B2-FB09-473A-92B0-9E307B27F04D}"/>
    <cellStyle name="Comma 2 2 3" xfId="26" xr:uid="{870941A5-EE8F-4891-A1D5-14204C843062}"/>
    <cellStyle name="Comma 2 2 3 2" xfId="45" xr:uid="{1A5ECAF3-3144-4609-B99F-8931BC2B15F2}"/>
    <cellStyle name="Comma 2 2 4" xfId="37" xr:uid="{41EEDB32-E847-4BF8-9C34-E8377F9AC50C}"/>
    <cellStyle name="Comma 2 3" xfId="20" xr:uid="{9A4E09AC-FE3A-4D4E-9D97-0A88D5C21146}"/>
    <cellStyle name="Comma 2 3 2" xfId="28" xr:uid="{BD49851A-8144-47EA-9C16-A775B40204D6}"/>
    <cellStyle name="Comma 2 3 2 2" xfId="47" xr:uid="{F7F1F6FA-8381-488F-84AE-E53CA4BABBCA}"/>
    <cellStyle name="Comma 2 3 3" xfId="39" xr:uid="{4821C667-1F04-4664-A89E-6EA85B109067}"/>
    <cellStyle name="Comma 2 4" xfId="24" xr:uid="{30AA76B5-32E0-437A-8781-CBA92FDD93B0}"/>
    <cellStyle name="Comma 2 4 2" xfId="43" xr:uid="{6EDD8785-C1D4-47FB-9DBB-ADD3E45ED72B}"/>
    <cellStyle name="Comma 2 5" xfId="35" xr:uid="{77BB853F-269B-4534-B2C2-9DAA92147D32}"/>
    <cellStyle name="Comma 3" xfId="11" xr:uid="{00000000-0005-0000-0000-000001000000}"/>
    <cellStyle name="Comma 3 2" xfId="17" xr:uid="{0EAD33B2-DD07-46A3-9725-A3DA1E67C462}"/>
    <cellStyle name="Comma 3 2 2" xfId="21" xr:uid="{D6DB426A-F928-4D80-9785-5D1F92DFCA27}"/>
    <cellStyle name="Comma 3 2 2 2" xfId="29" xr:uid="{ED2DA470-C554-41DF-9E98-E1C633468E9F}"/>
    <cellStyle name="Comma 3 2 2 2 2" xfId="48" xr:uid="{107942EA-AFCD-4AF0-AD09-DFBFB1D86FBA}"/>
    <cellStyle name="Comma 3 2 2 3" xfId="40" xr:uid="{11326814-DF46-4587-B2B1-0432208EB9EF}"/>
    <cellStyle name="Comma 3 2 3" xfId="25" xr:uid="{9EBBE1FE-8871-4B5F-9719-DB300887E56A}"/>
    <cellStyle name="Comma 3 2 3 2" xfId="44" xr:uid="{E3C3906F-361E-437D-AB66-18DA48BAE33C}"/>
    <cellStyle name="Comma 3 2 4" xfId="36" xr:uid="{76A35398-9D2B-4B5A-BC8B-3CA69987145C}"/>
    <cellStyle name="Comma 3 3" xfId="19" xr:uid="{F151251E-9E44-41AA-B824-B7BAF6E510CB}"/>
    <cellStyle name="Comma 3 3 2" xfId="27" xr:uid="{6143CE90-8195-4927-A1E9-5C0DC0B3FE82}"/>
    <cellStyle name="Comma 3 3 2 2" xfId="46" xr:uid="{1BB29142-952B-4068-969B-0879E048C12E}"/>
    <cellStyle name="Comma 3 3 3" xfId="38" xr:uid="{58BA7DFE-492E-4C79-BFF1-FDEA8016FC04}"/>
    <cellStyle name="Comma 3 4" xfId="23" xr:uid="{8BD7D0B8-1C2F-4B61-9FD4-A973CDF85514}"/>
    <cellStyle name="Comma 3 4 2" xfId="42" xr:uid="{94C62B39-4E75-430F-A82B-D9AB92BF0694}"/>
    <cellStyle name="Comma 3 5" xfId="34" xr:uid="{4D86AF39-35F8-4A65-BE2C-529E378E94E0}"/>
    <cellStyle name="Comma_R0001_veiktais_darbs_2009_UZŅEMŠANAS_NODAĻA 2" xfId="5" xr:uid="{00000000-0005-0000-0000-000002000000}"/>
    <cellStyle name="Hyperlink 2" xfId="33" xr:uid="{77BD2AF1-0CF4-42F8-8A71-49FA071AABF5}"/>
    <cellStyle name="Normal" xfId="0" builtinId="0"/>
    <cellStyle name="Normal 2" xfId="3" xr:uid="{00000000-0005-0000-0000-000004000000}"/>
    <cellStyle name="Normal 2 2" xfId="4" xr:uid="{00000000-0005-0000-0000-000005000000}"/>
    <cellStyle name="Normal 2 2 2" xfId="8" xr:uid="{00000000-0005-0000-0000-000006000000}"/>
    <cellStyle name="Normal 2 2 3" xfId="16" xr:uid="{00000000-0005-0000-0000-000007000000}"/>
    <cellStyle name="Normal 2 2 5" xfId="31" xr:uid="{29CB24EE-71C6-4FD9-BD86-05F7BE90822F}"/>
    <cellStyle name="Normal 3" xfId="9" xr:uid="{00000000-0005-0000-0000-000008000000}"/>
    <cellStyle name="Normal 4" xfId="7" xr:uid="{00000000-0005-0000-0000-000009000000}"/>
    <cellStyle name="Normal 4 2" xfId="12" xr:uid="{00000000-0005-0000-0000-00000A000000}"/>
    <cellStyle name="Normal 4 3" xfId="13" xr:uid="{00000000-0005-0000-0000-00000B000000}"/>
    <cellStyle name="Normal 5" xfId="32" xr:uid="{80F53998-D26A-4899-85EC-89A392EF65F2}"/>
    <cellStyle name="Normal_parskatu_tabulas_uz5_III_rikojumam 2" xfId="2" xr:uid="{00000000-0005-0000-0000-00000C000000}"/>
    <cellStyle name="Normal_rindu_garums_veidlapa" xfId="1" xr:uid="{00000000-0005-0000-0000-00000D000000}"/>
    <cellStyle name="Parasts 2" xfId="15" xr:uid="{00000000-0005-0000-0000-00000E000000}"/>
    <cellStyle name="Percent 2" xfId="6" xr:uid="{00000000-0005-0000-0000-00000F000000}"/>
    <cellStyle name="Percent 3" xfId="10" xr:uid="{00000000-0005-0000-0000-000010000000}"/>
  </cellStyles>
  <dxfs count="0"/>
  <tableStyles count="1" defaultTableStyle="TableStyleMedium2" defaultPivotStyle="PivotStyleLight16">
    <tableStyle name="Invisible" pivot="0" table="0" count="0" xr9:uid="{E2E12CF0-AD17-4B06-89EE-7DE35544756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F8BBC-68C8-436F-A60A-EFED0468FA8A}">
  <sheetPr>
    <tabColor theme="0" tint="-0.249977111117893"/>
  </sheetPr>
  <dimension ref="A1:I49"/>
  <sheetViews>
    <sheetView tabSelected="1" zoomScale="85" zoomScaleNormal="85" workbookViewId="0">
      <selection activeCell="A22" sqref="A22"/>
    </sheetView>
  </sheetViews>
  <sheetFormatPr defaultColWidth="10.85546875" defaultRowHeight="15.75" x14ac:dyDescent="0.25"/>
  <cols>
    <col min="1" max="1" width="44.7109375" style="3" customWidth="1"/>
    <col min="2" max="2" width="10.42578125" style="3" customWidth="1"/>
    <col min="3" max="5" width="14.7109375" style="3" customWidth="1"/>
    <col min="6" max="6" width="19.140625" style="3" customWidth="1"/>
    <col min="7" max="8" width="14.7109375" style="3" customWidth="1"/>
    <col min="9" max="9" width="17.5703125" style="3" customWidth="1"/>
    <col min="10" max="16384" width="10.85546875" style="3"/>
  </cols>
  <sheetData>
    <row r="1" spans="1:9" s="1" customFormat="1" ht="44.25" customHeight="1" x14ac:dyDescent="0.25">
      <c r="A1" s="100" t="s">
        <v>0</v>
      </c>
      <c r="B1" s="100"/>
      <c r="C1" s="100"/>
      <c r="D1" s="100"/>
      <c r="E1" s="100"/>
      <c r="F1" s="100"/>
      <c r="G1" s="100"/>
      <c r="H1" s="100"/>
      <c r="I1" s="100"/>
    </row>
    <row r="2" spans="1:9" ht="16.5" thickBot="1" x14ac:dyDescent="0.3">
      <c r="A2" s="2" t="s">
        <v>1</v>
      </c>
    </row>
    <row r="3" spans="1:9" s="4" customFormat="1" x14ac:dyDescent="0.25">
      <c r="A3" s="103" t="s">
        <v>2</v>
      </c>
      <c r="B3" s="101" t="s">
        <v>3</v>
      </c>
      <c r="C3" s="103" t="s">
        <v>4</v>
      </c>
      <c r="D3" s="98"/>
      <c r="E3" s="98"/>
      <c r="F3" s="99"/>
      <c r="G3" s="103" t="s">
        <v>5</v>
      </c>
      <c r="H3" s="98"/>
      <c r="I3" s="99"/>
    </row>
    <row r="4" spans="1:9" s="4" customFormat="1" ht="79.5" thickBot="1" x14ac:dyDescent="0.3">
      <c r="A4" s="104"/>
      <c r="B4" s="105"/>
      <c r="C4" s="5" t="s">
        <v>6</v>
      </c>
      <c r="D4" s="6" t="s">
        <v>7</v>
      </c>
      <c r="E4" s="6" t="s">
        <v>8</v>
      </c>
      <c r="F4" s="7" t="s">
        <v>9</v>
      </c>
      <c r="G4" s="8" t="s">
        <v>10</v>
      </c>
      <c r="H4" s="6" t="s">
        <v>11</v>
      </c>
      <c r="I4" s="7" t="s">
        <v>12</v>
      </c>
    </row>
    <row r="5" spans="1:9" s="4" customFormat="1" ht="16.5" thickBot="1" x14ac:dyDescent="0.3">
      <c r="A5" s="9">
        <v>1</v>
      </c>
      <c r="B5" s="10">
        <v>2</v>
      </c>
      <c r="C5" s="11">
        <v>3</v>
      </c>
      <c r="D5" s="12">
        <v>4</v>
      </c>
      <c r="E5" s="12">
        <v>5</v>
      </c>
      <c r="F5" s="13">
        <v>6</v>
      </c>
      <c r="G5" s="9" t="s">
        <v>13</v>
      </c>
      <c r="H5" s="12" t="s">
        <v>14</v>
      </c>
      <c r="I5" s="10" t="s">
        <v>15</v>
      </c>
    </row>
    <row r="6" spans="1:9" s="22" customFormat="1" ht="17.25" customHeight="1" thickBot="1" x14ac:dyDescent="0.3">
      <c r="A6" s="14" t="s">
        <v>16</v>
      </c>
      <c r="B6" s="15"/>
      <c r="C6" s="16">
        <f t="shared" ref="C6:C7" si="0">D6+E6+F6</f>
        <v>14042</v>
      </c>
      <c r="D6" s="17">
        <f>D7+D10+D18+D25+D27+D29</f>
        <v>6609</v>
      </c>
      <c r="E6" s="17">
        <f t="shared" ref="E6:F6" si="1">E7+E10+E18+E25+E27+E29</f>
        <v>4047</v>
      </c>
      <c r="F6" s="18">
        <f t="shared" si="1"/>
        <v>3386</v>
      </c>
      <c r="G6" s="19">
        <f>D6/C6</f>
        <v>0.47065945022076627</v>
      </c>
      <c r="H6" s="20">
        <f>E6/C6</f>
        <v>0.28820680814698763</v>
      </c>
      <c r="I6" s="21">
        <f>F6/C6</f>
        <v>0.24113374163224613</v>
      </c>
    </row>
    <row r="7" spans="1:9" s="22" customFormat="1" x14ac:dyDescent="0.25">
      <c r="A7" s="23" t="s">
        <v>17</v>
      </c>
      <c r="B7" s="24"/>
      <c r="C7" s="25">
        <f t="shared" si="0"/>
        <v>1188</v>
      </c>
      <c r="D7" s="26">
        <f>SUM(D8:D9)</f>
        <v>237</v>
      </c>
      <c r="E7" s="26">
        <f t="shared" ref="E7:F7" si="2">SUM(E8:E9)</f>
        <v>448</v>
      </c>
      <c r="F7" s="27">
        <f t="shared" si="2"/>
        <v>503</v>
      </c>
      <c r="G7" s="28">
        <f t="shared" ref="G7:G30" si="3">D7/C7</f>
        <v>0.1994949494949495</v>
      </c>
      <c r="H7" s="29">
        <f t="shared" ref="H7:H30" si="4">E7/C7</f>
        <v>0.37710437710437711</v>
      </c>
      <c r="I7" s="30">
        <f t="shared" ref="I7:I30" si="5">F7/C7</f>
        <v>0.42340067340067339</v>
      </c>
    </row>
    <row r="8" spans="1:9" s="38" customFormat="1" x14ac:dyDescent="0.25">
      <c r="A8" s="31" t="s">
        <v>18</v>
      </c>
      <c r="B8" s="32" t="s">
        <v>19</v>
      </c>
      <c r="C8" s="89">
        <v>1187</v>
      </c>
      <c r="D8" s="90">
        <v>237</v>
      </c>
      <c r="E8" s="90">
        <v>447</v>
      </c>
      <c r="F8" s="91">
        <v>503</v>
      </c>
      <c r="G8" s="92">
        <f t="shared" si="3"/>
        <v>0.19966301600673969</v>
      </c>
      <c r="H8" s="93">
        <f t="shared" si="4"/>
        <v>0.37657961246840777</v>
      </c>
      <c r="I8" s="94">
        <f t="shared" si="5"/>
        <v>0.42375737152485254</v>
      </c>
    </row>
    <row r="9" spans="1:9" s="38" customFormat="1" ht="16.5" thickBot="1" x14ac:dyDescent="0.3">
      <c r="A9" s="31" t="s">
        <v>20</v>
      </c>
      <c r="B9" s="32" t="s">
        <v>21</v>
      </c>
      <c r="C9" s="95">
        <v>1</v>
      </c>
      <c r="D9" s="33"/>
      <c r="E9" s="33">
        <v>1</v>
      </c>
      <c r="F9" s="34"/>
      <c r="G9" s="35">
        <f t="shared" si="3"/>
        <v>0</v>
      </c>
      <c r="H9" s="36">
        <f t="shared" si="4"/>
        <v>1</v>
      </c>
      <c r="I9" s="37">
        <f t="shared" si="5"/>
        <v>0</v>
      </c>
    </row>
    <row r="10" spans="1:9" s="22" customFormat="1" x14ac:dyDescent="0.25">
      <c r="A10" s="39" t="s">
        <v>22</v>
      </c>
      <c r="B10" s="40"/>
      <c r="C10" s="41">
        <f t="shared" ref="C10:C29" si="6">D10+E10+F10</f>
        <v>4109</v>
      </c>
      <c r="D10" s="42">
        <f>SUM(D11:D17)</f>
        <v>2205</v>
      </c>
      <c r="E10" s="42">
        <f t="shared" ref="E10:F10" si="7">SUM(E11:E17)</f>
        <v>949</v>
      </c>
      <c r="F10" s="43">
        <f t="shared" si="7"/>
        <v>955</v>
      </c>
      <c r="G10" s="44">
        <f t="shared" si="3"/>
        <v>0.53662691652470185</v>
      </c>
      <c r="H10" s="45">
        <f t="shared" si="4"/>
        <v>0.23095643708931612</v>
      </c>
      <c r="I10" s="46">
        <f t="shared" si="5"/>
        <v>0.232416646385982</v>
      </c>
    </row>
    <row r="11" spans="1:9" s="38" customFormat="1" x14ac:dyDescent="0.25">
      <c r="A11" s="31" t="s">
        <v>23</v>
      </c>
      <c r="B11" s="32" t="s">
        <v>24</v>
      </c>
      <c r="C11" s="95">
        <v>542</v>
      </c>
      <c r="D11" s="33">
        <v>274</v>
      </c>
      <c r="E11" s="33">
        <v>160</v>
      </c>
      <c r="F11" s="34">
        <v>108</v>
      </c>
      <c r="G11" s="35">
        <f t="shared" si="3"/>
        <v>0.50553505535055354</v>
      </c>
      <c r="H11" s="36">
        <f t="shared" si="4"/>
        <v>0.29520295202952029</v>
      </c>
      <c r="I11" s="37">
        <f t="shared" si="5"/>
        <v>0.19926199261992619</v>
      </c>
    </row>
    <row r="12" spans="1:9" s="38" customFormat="1" x14ac:dyDescent="0.25">
      <c r="A12" s="31" t="s">
        <v>25</v>
      </c>
      <c r="B12" s="32" t="s">
        <v>26</v>
      </c>
      <c r="C12" s="95">
        <v>767</v>
      </c>
      <c r="D12" s="33">
        <v>378</v>
      </c>
      <c r="E12" s="33">
        <v>229</v>
      </c>
      <c r="F12" s="34">
        <v>160</v>
      </c>
      <c r="G12" s="35">
        <f t="shared" si="3"/>
        <v>0.49282920469361147</v>
      </c>
      <c r="H12" s="36">
        <f t="shared" si="4"/>
        <v>0.29856584093872229</v>
      </c>
      <c r="I12" s="37">
        <f t="shared" si="5"/>
        <v>0.20860495436766624</v>
      </c>
    </row>
    <row r="13" spans="1:9" s="38" customFormat="1" x14ac:dyDescent="0.25">
      <c r="A13" s="31" t="s">
        <v>27</v>
      </c>
      <c r="B13" s="32" t="s">
        <v>28</v>
      </c>
      <c r="C13" s="95">
        <v>446</v>
      </c>
      <c r="D13" s="33">
        <v>244</v>
      </c>
      <c r="E13" s="33">
        <v>65</v>
      </c>
      <c r="F13" s="34">
        <v>137</v>
      </c>
      <c r="G13" s="35">
        <f t="shared" si="3"/>
        <v>0.547085201793722</v>
      </c>
      <c r="H13" s="36">
        <f t="shared" si="4"/>
        <v>0.14573991031390135</v>
      </c>
      <c r="I13" s="37">
        <f t="shared" si="5"/>
        <v>0.30717488789237668</v>
      </c>
    </row>
    <row r="14" spans="1:9" s="38" customFormat="1" x14ac:dyDescent="0.25">
      <c r="A14" s="31" t="s">
        <v>29</v>
      </c>
      <c r="B14" s="32" t="s">
        <v>30</v>
      </c>
      <c r="C14" s="95">
        <v>791</v>
      </c>
      <c r="D14" s="33">
        <v>546</v>
      </c>
      <c r="E14" s="33">
        <v>65</v>
      </c>
      <c r="F14" s="34">
        <v>180</v>
      </c>
      <c r="G14" s="35">
        <f t="shared" si="3"/>
        <v>0.69026548672566368</v>
      </c>
      <c r="H14" s="36">
        <f t="shared" si="4"/>
        <v>8.2174462705436158E-2</v>
      </c>
      <c r="I14" s="37">
        <f t="shared" si="5"/>
        <v>0.22756005056890014</v>
      </c>
    </row>
    <row r="15" spans="1:9" s="38" customFormat="1" x14ac:dyDescent="0.25">
      <c r="A15" s="31" t="s">
        <v>31</v>
      </c>
      <c r="B15" s="32" t="s">
        <v>32</v>
      </c>
      <c r="C15" s="95">
        <v>267</v>
      </c>
      <c r="D15" s="33">
        <v>188</v>
      </c>
      <c r="E15" s="33">
        <v>31</v>
      </c>
      <c r="F15" s="34">
        <v>48</v>
      </c>
      <c r="G15" s="35">
        <f t="shared" si="3"/>
        <v>0.70411985018726597</v>
      </c>
      <c r="H15" s="36">
        <f t="shared" si="4"/>
        <v>0.11610486891385768</v>
      </c>
      <c r="I15" s="37">
        <f t="shared" si="5"/>
        <v>0.1797752808988764</v>
      </c>
    </row>
    <row r="16" spans="1:9" s="38" customFormat="1" x14ac:dyDescent="0.25">
      <c r="A16" s="31" t="s">
        <v>33</v>
      </c>
      <c r="B16" s="32" t="s">
        <v>34</v>
      </c>
      <c r="C16" s="95">
        <v>829</v>
      </c>
      <c r="D16" s="33">
        <v>342</v>
      </c>
      <c r="E16" s="33">
        <v>234</v>
      </c>
      <c r="F16" s="34">
        <v>253</v>
      </c>
      <c r="G16" s="35">
        <f t="shared" si="3"/>
        <v>0.41254523522316044</v>
      </c>
      <c r="H16" s="36">
        <f t="shared" si="4"/>
        <v>0.28226779252110978</v>
      </c>
      <c r="I16" s="37">
        <f t="shared" si="5"/>
        <v>0.30518697225572977</v>
      </c>
    </row>
    <row r="17" spans="1:9" s="38" customFormat="1" ht="16.5" thickBot="1" x14ac:dyDescent="0.3">
      <c r="A17" s="47" t="s">
        <v>35</v>
      </c>
      <c r="B17" s="48" t="s">
        <v>36</v>
      </c>
      <c r="C17" s="96">
        <v>467</v>
      </c>
      <c r="D17" s="49">
        <v>233</v>
      </c>
      <c r="E17" s="49">
        <v>165</v>
      </c>
      <c r="F17" s="50">
        <v>69</v>
      </c>
      <c r="G17" s="51">
        <f t="shared" si="3"/>
        <v>0.49892933618843682</v>
      </c>
      <c r="H17" s="52">
        <f t="shared" si="4"/>
        <v>0.35331905781584583</v>
      </c>
      <c r="I17" s="53">
        <f t="shared" si="5"/>
        <v>0.14775160599571735</v>
      </c>
    </row>
    <row r="18" spans="1:9" s="22" customFormat="1" x14ac:dyDescent="0.25">
      <c r="A18" s="39" t="s">
        <v>37</v>
      </c>
      <c r="B18" s="40"/>
      <c r="C18" s="41">
        <f t="shared" si="6"/>
        <v>3080</v>
      </c>
      <c r="D18" s="42">
        <f>SUM(D19:D24)</f>
        <v>1817</v>
      </c>
      <c r="E18" s="42">
        <f t="shared" ref="E18:F18" si="8">SUM(E19:E24)</f>
        <v>547</v>
      </c>
      <c r="F18" s="43">
        <f t="shared" si="8"/>
        <v>716</v>
      </c>
      <c r="G18" s="44">
        <f t="shared" si="3"/>
        <v>0.58993506493506498</v>
      </c>
      <c r="H18" s="45">
        <f t="shared" si="4"/>
        <v>0.17759740259740259</v>
      </c>
      <c r="I18" s="46">
        <f t="shared" si="5"/>
        <v>0.23246753246753246</v>
      </c>
    </row>
    <row r="19" spans="1:9" s="38" customFormat="1" x14ac:dyDescent="0.25">
      <c r="A19" s="31" t="s">
        <v>38</v>
      </c>
      <c r="B19" s="32" t="s">
        <v>39</v>
      </c>
      <c r="C19" s="95">
        <v>190</v>
      </c>
      <c r="D19" s="33">
        <v>125</v>
      </c>
      <c r="E19" s="33">
        <v>18</v>
      </c>
      <c r="F19" s="34">
        <v>47</v>
      </c>
      <c r="G19" s="35">
        <f t="shared" si="3"/>
        <v>0.65789473684210531</v>
      </c>
      <c r="H19" s="36">
        <f t="shared" si="4"/>
        <v>9.4736842105263161E-2</v>
      </c>
      <c r="I19" s="37">
        <f t="shared" si="5"/>
        <v>0.24736842105263157</v>
      </c>
    </row>
    <row r="20" spans="1:9" s="38" customFormat="1" x14ac:dyDescent="0.25">
      <c r="A20" s="31" t="s">
        <v>40</v>
      </c>
      <c r="B20" s="32" t="s">
        <v>41</v>
      </c>
      <c r="C20" s="95">
        <v>274</v>
      </c>
      <c r="D20" s="33">
        <v>194</v>
      </c>
      <c r="E20" s="33">
        <v>31</v>
      </c>
      <c r="F20" s="34">
        <v>49</v>
      </c>
      <c r="G20" s="35">
        <f t="shared" si="3"/>
        <v>0.70802919708029199</v>
      </c>
      <c r="H20" s="36">
        <f t="shared" si="4"/>
        <v>0.11313868613138686</v>
      </c>
      <c r="I20" s="37">
        <f t="shared" si="5"/>
        <v>0.17883211678832117</v>
      </c>
    </row>
    <row r="21" spans="1:9" s="38" customFormat="1" x14ac:dyDescent="0.25">
      <c r="A21" s="31" t="s">
        <v>42</v>
      </c>
      <c r="B21" s="32" t="s">
        <v>43</v>
      </c>
      <c r="C21" s="95">
        <v>1308</v>
      </c>
      <c r="D21" s="33">
        <v>695</v>
      </c>
      <c r="E21" s="33">
        <v>317</v>
      </c>
      <c r="F21" s="34">
        <v>296</v>
      </c>
      <c r="G21" s="35">
        <f t="shared" si="3"/>
        <v>0.53134556574923553</v>
      </c>
      <c r="H21" s="36">
        <f t="shared" si="4"/>
        <v>0.24235474006116209</v>
      </c>
      <c r="I21" s="37">
        <f t="shared" si="5"/>
        <v>0.22629969418960244</v>
      </c>
    </row>
    <row r="22" spans="1:9" s="38" customFormat="1" x14ac:dyDescent="0.25">
      <c r="A22" s="31" t="s">
        <v>44</v>
      </c>
      <c r="B22" s="32" t="s">
        <v>45</v>
      </c>
      <c r="C22" s="95">
        <v>489</v>
      </c>
      <c r="D22" s="33">
        <v>346</v>
      </c>
      <c r="E22" s="33">
        <v>53</v>
      </c>
      <c r="F22" s="34">
        <v>90</v>
      </c>
      <c r="G22" s="35">
        <f t="shared" si="3"/>
        <v>0.70756646216768915</v>
      </c>
      <c r="H22" s="36">
        <f t="shared" si="4"/>
        <v>0.10838445807770961</v>
      </c>
      <c r="I22" s="37">
        <f t="shared" si="5"/>
        <v>0.18404907975460122</v>
      </c>
    </row>
    <row r="23" spans="1:9" s="38" customFormat="1" x14ac:dyDescent="0.25">
      <c r="A23" s="31" t="s">
        <v>46</v>
      </c>
      <c r="B23" s="32" t="s">
        <v>47</v>
      </c>
      <c r="C23" s="95">
        <v>288</v>
      </c>
      <c r="D23" s="33">
        <v>176</v>
      </c>
      <c r="E23" s="33">
        <v>27</v>
      </c>
      <c r="F23" s="34">
        <v>85</v>
      </c>
      <c r="G23" s="35">
        <f t="shared" si="3"/>
        <v>0.61111111111111116</v>
      </c>
      <c r="H23" s="36">
        <f t="shared" si="4"/>
        <v>9.375E-2</v>
      </c>
      <c r="I23" s="37">
        <f t="shared" si="5"/>
        <v>0.2951388888888889</v>
      </c>
    </row>
    <row r="24" spans="1:9" s="38" customFormat="1" ht="16.5" thickBot="1" x14ac:dyDescent="0.3">
      <c r="A24" s="31" t="s">
        <v>48</v>
      </c>
      <c r="B24" s="32" t="s">
        <v>49</v>
      </c>
      <c r="C24" s="95">
        <v>531</v>
      </c>
      <c r="D24" s="33">
        <v>281</v>
      </c>
      <c r="E24" s="33">
        <v>101</v>
      </c>
      <c r="F24" s="34">
        <v>149</v>
      </c>
      <c r="G24" s="35">
        <f t="shared" si="3"/>
        <v>0.52919020715630882</v>
      </c>
      <c r="H24" s="36">
        <f t="shared" si="4"/>
        <v>0.19020715630885121</v>
      </c>
      <c r="I24" s="37">
        <f t="shared" si="5"/>
        <v>0.28060263653483991</v>
      </c>
    </row>
    <row r="25" spans="1:9" s="38" customFormat="1" x14ac:dyDescent="0.25">
      <c r="A25" s="39" t="s">
        <v>50</v>
      </c>
      <c r="B25" s="40"/>
      <c r="C25" s="41">
        <f t="shared" si="6"/>
        <v>342</v>
      </c>
      <c r="D25" s="42">
        <f>SUM(D26)</f>
        <v>154</v>
      </c>
      <c r="E25" s="42">
        <f t="shared" ref="E25:F25" si="9">SUM(E26)</f>
        <v>102</v>
      </c>
      <c r="F25" s="43">
        <f t="shared" si="9"/>
        <v>86</v>
      </c>
      <c r="G25" s="44">
        <f t="shared" si="3"/>
        <v>0.45029239766081869</v>
      </c>
      <c r="H25" s="45">
        <f t="shared" si="4"/>
        <v>0.2982456140350877</v>
      </c>
      <c r="I25" s="46">
        <f t="shared" si="5"/>
        <v>0.25146198830409355</v>
      </c>
    </row>
    <row r="26" spans="1:9" s="38" customFormat="1" ht="16.5" thickBot="1" x14ac:dyDescent="0.3">
      <c r="A26" s="31" t="s">
        <v>51</v>
      </c>
      <c r="B26" s="32" t="s">
        <v>52</v>
      </c>
      <c r="C26" s="95">
        <v>342</v>
      </c>
      <c r="D26" s="33">
        <v>154</v>
      </c>
      <c r="E26" s="33">
        <v>102</v>
      </c>
      <c r="F26" s="34">
        <v>86</v>
      </c>
      <c r="G26" s="35">
        <f t="shared" si="3"/>
        <v>0.45029239766081869</v>
      </c>
      <c r="H26" s="36">
        <f t="shared" si="4"/>
        <v>0.2982456140350877</v>
      </c>
      <c r="I26" s="37">
        <f t="shared" si="5"/>
        <v>0.25146198830409355</v>
      </c>
    </row>
    <row r="27" spans="1:9" s="38" customFormat="1" x14ac:dyDescent="0.25">
      <c r="A27" s="39" t="s">
        <v>53</v>
      </c>
      <c r="B27" s="40"/>
      <c r="C27" s="41">
        <f t="shared" si="6"/>
        <v>4422</v>
      </c>
      <c r="D27" s="42">
        <f>SUM(D28)</f>
        <v>1752</v>
      </c>
      <c r="E27" s="42">
        <f t="shared" ref="E27" si="10">SUM(E28)</f>
        <v>1789</v>
      </c>
      <c r="F27" s="43">
        <f t="shared" ref="F27" si="11">SUM(F28)</f>
        <v>881</v>
      </c>
      <c r="G27" s="44">
        <f t="shared" si="3"/>
        <v>0.39620081411126185</v>
      </c>
      <c r="H27" s="45">
        <f t="shared" si="4"/>
        <v>0.40456806874717322</v>
      </c>
      <c r="I27" s="46">
        <f t="shared" si="5"/>
        <v>0.19923111714156491</v>
      </c>
    </row>
    <row r="28" spans="1:9" s="38" customFormat="1" ht="16.5" thickBot="1" x14ac:dyDescent="0.3">
      <c r="A28" s="47" t="s">
        <v>54</v>
      </c>
      <c r="B28" s="48" t="s">
        <v>55</v>
      </c>
      <c r="C28" s="96">
        <v>4422</v>
      </c>
      <c r="D28" s="49">
        <v>1752</v>
      </c>
      <c r="E28" s="49">
        <v>1789</v>
      </c>
      <c r="F28" s="50">
        <v>881</v>
      </c>
      <c r="G28" s="51">
        <f t="shared" si="3"/>
        <v>0.39620081411126185</v>
      </c>
      <c r="H28" s="52">
        <f t="shared" si="4"/>
        <v>0.40456806874717322</v>
      </c>
      <c r="I28" s="53">
        <f t="shared" si="5"/>
        <v>0.19923111714156491</v>
      </c>
    </row>
    <row r="29" spans="1:9" s="38" customFormat="1" x14ac:dyDescent="0.25">
      <c r="A29" s="39" t="s">
        <v>56</v>
      </c>
      <c r="B29" s="40"/>
      <c r="C29" s="41">
        <f t="shared" si="6"/>
        <v>901</v>
      </c>
      <c r="D29" s="42">
        <f>SUM(D30)</f>
        <v>444</v>
      </c>
      <c r="E29" s="42">
        <f t="shared" ref="E29" si="12">SUM(E30)</f>
        <v>212</v>
      </c>
      <c r="F29" s="43">
        <f t="shared" ref="F29" si="13">SUM(F30)</f>
        <v>245</v>
      </c>
      <c r="G29" s="44">
        <f t="shared" si="3"/>
        <v>0.49278579356270813</v>
      </c>
      <c r="H29" s="45">
        <f t="shared" si="4"/>
        <v>0.23529411764705882</v>
      </c>
      <c r="I29" s="46">
        <f t="shared" si="5"/>
        <v>0.27192008879023305</v>
      </c>
    </row>
    <row r="30" spans="1:9" s="22" customFormat="1" ht="16.5" thickBot="1" x14ac:dyDescent="0.3">
      <c r="A30" s="47" t="s">
        <v>57</v>
      </c>
      <c r="B30" s="48" t="s">
        <v>58</v>
      </c>
      <c r="C30" s="96">
        <v>901</v>
      </c>
      <c r="D30" s="49">
        <v>444</v>
      </c>
      <c r="E30" s="49">
        <v>212</v>
      </c>
      <c r="F30" s="50">
        <v>245</v>
      </c>
      <c r="G30" s="51">
        <f t="shared" si="3"/>
        <v>0.49278579356270813</v>
      </c>
      <c r="H30" s="52">
        <f t="shared" si="4"/>
        <v>0.23529411764705882</v>
      </c>
      <c r="I30" s="53">
        <f t="shared" si="5"/>
        <v>0.27192008879023305</v>
      </c>
    </row>
    <row r="31" spans="1:9" s="22" customFormat="1" x14ac:dyDescent="0.25">
      <c r="A31" s="38"/>
      <c r="B31" s="38"/>
      <c r="C31" s="38"/>
      <c r="D31" s="38"/>
      <c r="E31" s="38"/>
      <c r="F31" s="38"/>
      <c r="G31" s="38"/>
      <c r="H31" s="38"/>
      <c r="I31" s="38"/>
    </row>
    <row r="32" spans="1:9" s="38" customFormat="1" x14ac:dyDescent="0.25">
      <c r="A32" s="38" t="s">
        <v>59</v>
      </c>
    </row>
    <row r="33" spans="1:9" s="38" customFormat="1" x14ac:dyDescent="0.25">
      <c r="A33" s="38" t="s">
        <v>60</v>
      </c>
    </row>
    <row r="34" spans="1:9" s="38" customFormat="1" x14ac:dyDescent="0.25">
      <c r="A34" s="54" t="s">
        <v>61</v>
      </c>
      <c r="B34" s="54"/>
      <c r="C34" s="22"/>
    </row>
    <row r="35" spans="1:9" s="38" customFormat="1" x14ac:dyDescent="0.25">
      <c r="A35" s="54" t="s">
        <v>62</v>
      </c>
      <c r="B35" s="54"/>
      <c r="C35" s="22"/>
    </row>
    <row r="36" spans="1:9" s="38" customFormat="1" x14ac:dyDescent="0.25">
      <c r="A36" s="38" t="s">
        <v>63</v>
      </c>
      <c r="C36" s="22"/>
    </row>
    <row r="37" spans="1:9" s="38" customFormat="1" x14ac:dyDescent="0.25">
      <c r="A37" s="54" t="s">
        <v>64</v>
      </c>
      <c r="B37" s="54"/>
      <c r="C37" s="22"/>
    </row>
    <row r="38" spans="1:9" s="38" customFormat="1" x14ac:dyDescent="0.25">
      <c r="A38" s="54" t="s">
        <v>65</v>
      </c>
      <c r="B38" s="54"/>
      <c r="C38" s="22"/>
    </row>
    <row r="39" spans="1:9" s="38" customFormat="1" x14ac:dyDescent="0.25">
      <c r="A39" s="38" t="s">
        <v>66</v>
      </c>
      <c r="C39" s="22"/>
    </row>
    <row r="40" spans="1:9" s="38" customFormat="1" x14ac:dyDescent="0.25">
      <c r="A40" s="54" t="s">
        <v>67</v>
      </c>
      <c r="B40" s="54"/>
      <c r="C40" s="22"/>
    </row>
    <row r="41" spans="1:9" s="38" customFormat="1" ht="17.850000000000001" customHeight="1" x14ac:dyDescent="0.25">
      <c r="A41" s="54"/>
      <c r="B41" s="54"/>
      <c r="C41" s="22"/>
    </row>
    <row r="42" spans="1:9" s="38" customFormat="1" x14ac:dyDescent="0.25">
      <c r="A42" s="108" t="s">
        <v>68</v>
      </c>
      <c r="B42" s="108"/>
      <c r="C42" s="108"/>
      <c r="D42" s="108"/>
      <c r="E42" s="108"/>
      <c r="F42" s="108"/>
      <c r="G42" s="108"/>
      <c r="H42" s="108"/>
      <c r="I42" s="108"/>
    </row>
    <row r="43" spans="1:9" s="38" customFormat="1" ht="16.5" thickBot="1" x14ac:dyDescent="0.3">
      <c r="A43" s="55"/>
      <c r="B43" s="55"/>
      <c r="C43" s="22"/>
    </row>
    <row r="44" spans="1:9" s="38" customFormat="1" ht="81.75" customHeight="1" x14ac:dyDescent="0.25">
      <c r="A44" s="106" t="s">
        <v>69</v>
      </c>
      <c r="B44" s="97" t="s">
        <v>4</v>
      </c>
      <c r="C44" s="98"/>
      <c r="D44" s="98"/>
      <c r="E44" s="99"/>
      <c r="F44" s="97" t="s">
        <v>5</v>
      </c>
      <c r="G44" s="98"/>
      <c r="H44" s="98"/>
      <c r="I44" s="101" t="s">
        <v>70</v>
      </c>
    </row>
    <row r="45" spans="1:9" s="38" customFormat="1" ht="78.75" x14ac:dyDescent="0.25">
      <c r="A45" s="107"/>
      <c r="B45" s="56" t="s">
        <v>6</v>
      </c>
      <c r="C45" s="57" t="s">
        <v>7</v>
      </c>
      <c r="D45" s="57" t="s">
        <v>8</v>
      </c>
      <c r="E45" s="58" t="s">
        <v>9</v>
      </c>
      <c r="F45" s="59" t="s">
        <v>10</v>
      </c>
      <c r="G45" s="57" t="s">
        <v>11</v>
      </c>
      <c r="H45" s="57" t="s">
        <v>12</v>
      </c>
      <c r="I45" s="102"/>
    </row>
    <row r="46" spans="1:9" s="4" customFormat="1" x14ac:dyDescent="0.25">
      <c r="A46" s="60" t="s">
        <v>71</v>
      </c>
      <c r="B46" s="61">
        <v>16941</v>
      </c>
      <c r="C46" s="62">
        <v>8737</v>
      </c>
      <c r="D46" s="62">
        <v>4311</v>
      </c>
      <c r="E46" s="63">
        <v>3893</v>
      </c>
      <c r="F46" s="64">
        <v>0.51573106664305535</v>
      </c>
      <c r="G46" s="65">
        <v>0.25447140074375774</v>
      </c>
      <c r="H46" s="65">
        <v>0.22979753261318694</v>
      </c>
      <c r="I46" s="63"/>
    </row>
    <row r="47" spans="1:9" s="72" customFormat="1" x14ac:dyDescent="0.25">
      <c r="A47" s="60" t="s">
        <v>72</v>
      </c>
      <c r="B47" s="61">
        <v>15446</v>
      </c>
      <c r="C47" s="62">
        <v>7544</v>
      </c>
      <c r="D47" s="62">
        <v>4286</v>
      </c>
      <c r="E47" s="63">
        <v>3616</v>
      </c>
      <c r="F47" s="64">
        <v>0.48841123915576851</v>
      </c>
      <c r="G47" s="65">
        <v>0.2774828434546161</v>
      </c>
      <c r="H47" s="65">
        <v>0.23410591738961545</v>
      </c>
      <c r="I47" s="63">
        <v>-1495</v>
      </c>
    </row>
    <row r="48" spans="1:9" s="38" customFormat="1" ht="16.5" thickBot="1" x14ac:dyDescent="0.3">
      <c r="A48" s="66" t="s">
        <v>73</v>
      </c>
      <c r="B48" s="67">
        <v>14042</v>
      </c>
      <c r="C48" s="68">
        <v>6609</v>
      </c>
      <c r="D48" s="68">
        <v>4047</v>
      </c>
      <c r="E48" s="69">
        <v>3386</v>
      </c>
      <c r="F48" s="70">
        <v>0.47065945022076627</v>
      </c>
      <c r="G48" s="71">
        <v>0.28820680814698763</v>
      </c>
      <c r="H48" s="71">
        <v>0.24113374163224613</v>
      </c>
      <c r="I48" s="69">
        <f>B48-B47</f>
        <v>-1404</v>
      </c>
    </row>
    <row r="49" spans="3:3" s="38" customFormat="1" x14ac:dyDescent="0.25">
      <c r="C49" s="22"/>
    </row>
  </sheetData>
  <mergeCells count="10">
    <mergeCell ref="B44:E44"/>
    <mergeCell ref="F44:H44"/>
    <mergeCell ref="A1:I1"/>
    <mergeCell ref="I44:I45"/>
    <mergeCell ref="A3:A4"/>
    <mergeCell ref="B3:B4"/>
    <mergeCell ref="C3:F3"/>
    <mergeCell ref="G3:I3"/>
    <mergeCell ref="A44:A45"/>
    <mergeCell ref="A42:I42"/>
  </mergeCells>
  <pageMargins left="0.23622047244094491" right="0.23622047244094491" top="0.15748031496062992" bottom="0.15748031496062992" header="0.31496062992125984" footer="0.15748031496062992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ACEF6-C2AF-447D-B269-CB2EF974E32D}">
  <sheetPr>
    <tabColor theme="0" tint="-0.249977111117893"/>
  </sheetPr>
  <dimension ref="A1:C17"/>
  <sheetViews>
    <sheetView zoomScale="145" zoomScaleNormal="145" workbookViewId="0">
      <selection activeCell="A15" sqref="A15"/>
    </sheetView>
  </sheetViews>
  <sheetFormatPr defaultColWidth="10.85546875" defaultRowHeight="12.75" x14ac:dyDescent="0.25"/>
  <cols>
    <col min="1" max="1" width="45.140625" style="76" customWidth="1"/>
    <col min="2" max="2" width="47.28515625" style="76" customWidth="1"/>
    <col min="3" max="3" width="10.85546875" style="82"/>
    <col min="4" max="16384" width="10.85546875" style="76"/>
  </cols>
  <sheetData>
    <row r="1" spans="1:3" ht="25.5" x14ac:dyDescent="0.25">
      <c r="A1" s="73" t="s">
        <v>74</v>
      </c>
      <c r="B1" s="74" t="s">
        <v>0</v>
      </c>
      <c r="C1" s="75" t="s">
        <v>75</v>
      </c>
    </row>
    <row r="2" spans="1:3" s="79" customFormat="1" x14ac:dyDescent="0.25">
      <c r="A2" s="77" t="s">
        <v>76</v>
      </c>
      <c r="B2" s="77" t="s">
        <v>77</v>
      </c>
      <c r="C2" s="78"/>
    </row>
    <row r="3" spans="1:3" x14ac:dyDescent="0.25">
      <c r="A3" s="80" t="s">
        <v>78</v>
      </c>
      <c r="B3" s="81"/>
    </row>
    <row r="4" spans="1:3" x14ac:dyDescent="0.25">
      <c r="A4" s="83" t="s">
        <v>79</v>
      </c>
      <c r="B4" s="81" t="s">
        <v>80</v>
      </c>
    </row>
    <row r="5" spans="1:3" ht="25.5" x14ac:dyDescent="0.25">
      <c r="A5" s="83" t="s">
        <v>81</v>
      </c>
      <c r="B5" s="81" t="s">
        <v>82</v>
      </c>
    </row>
    <row r="6" spans="1:3" ht="25.5" x14ac:dyDescent="0.25">
      <c r="A6" s="80" t="s">
        <v>83</v>
      </c>
      <c r="B6" s="81" t="s">
        <v>84</v>
      </c>
    </row>
    <row r="7" spans="1:3" x14ac:dyDescent="0.25">
      <c r="A7" s="80" t="s">
        <v>85</v>
      </c>
      <c r="B7" s="81" t="s">
        <v>86</v>
      </c>
    </row>
    <row r="8" spans="1:3" x14ac:dyDescent="0.25">
      <c r="A8" s="80" t="s">
        <v>87</v>
      </c>
      <c r="B8" s="81" t="s">
        <v>88</v>
      </c>
    </row>
    <row r="9" spans="1:3" ht="25.5" x14ac:dyDescent="0.25">
      <c r="A9" s="84" t="s">
        <v>89</v>
      </c>
      <c r="B9" s="81"/>
    </row>
    <row r="10" spans="1:3" x14ac:dyDescent="0.25">
      <c r="A10" s="80" t="s">
        <v>90</v>
      </c>
      <c r="B10" s="81"/>
    </row>
    <row r="11" spans="1:3" x14ac:dyDescent="0.25">
      <c r="A11" s="80" t="s">
        <v>91</v>
      </c>
      <c r="B11" s="81" t="s">
        <v>92</v>
      </c>
    </row>
    <row r="12" spans="1:3" x14ac:dyDescent="0.2">
      <c r="A12" s="85" t="s">
        <v>93</v>
      </c>
      <c r="B12" s="86"/>
    </row>
    <row r="13" spans="1:3" ht="25.5" x14ac:dyDescent="0.2">
      <c r="A13" s="87" t="s">
        <v>94</v>
      </c>
      <c r="B13" s="88" t="s">
        <v>95</v>
      </c>
    </row>
    <row r="14" spans="1:3" ht="89.25" x14ac:dyDescent="0.2">
      <c r="A14" s="87" t="s">
        <v>96</v>
      </c>
      <c r="B14" s="88" t="s">
        <v>97</v>
      </c>
    </row>
    <row r="15" spans="1:3" ht="38.25" x14ac:dyDescent="0.2">
      <c r="A15" s="87" t="s">
        <v>98</v>
      </c>
      <c r="B15" s="88" t="s">
        <v>99</v>
      </c>
    </row>
    <row r="16" spans="1:3" ht="38.25" x14ac:dyDescent="0.2">
      <c r="A16" s="87" t="s">
        <v>100</v>
      </c>
      <c r="B16" s="88" t="s">
        <v>101</v>
      </c>
    </row>
    <row r="17" spans="1:2" x14ac:dyDescent="0.2">
      <c r="A17" s="87" t="s">
        <v>102</v>
      </c>
      <c r="B17" s="88" t="s">
        <v>103</v>
      </c>
    </row>
  </sheetData>
  <hyperlinks>
    <hyperlink ref="C1" location="Saturs!A1" display="Saturs!A1" xr:uid="{6F0657E2-0B0C-4533-9EBB-8D1B119D69F9}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CE645B9D058ED34A9DFFD4C9BB917231" ma:contentTypeVersion="10" ma:contentTypeDescription="Izveidot jaunu dokumentu." ma:contentTypeScope="" ma:versionID="8d96e831cf13a09b3b23c9acecfd3b94">
  <xsd:schema xmlns:xsd="http://www.w3.org/2001/XMLSchema" xmlns:xs="http://www.w3.org/2001/XMLSchema" xmlns:p="http://schemas.microsoft.com/office/2006/metadata/properties" xmlns:ns2="efcaaeda-a981-404d-967b-8df8cec2066d" xmlns:ns3="c328b572-f03b-4acd-b63f-9964853c3240" targetNamespace="http://schemas.microsoft.com/office/2006/metadata/properties" ma:root="true" ma:fieldsID="c12b1e1a09ce9b454de8c5c72e435c78" ns2:_="" ns3:_="">
    <xsd:import namespace="efcaaeda-a981-404d-967b-8df8cec2066d"/>
    <xsd:import namespace="c328b572-f03b-4acd-b63f-9964853c32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aaeda-a981-404d-967b-8df8cec206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8b572-f03b-4acd-b63f-9964853c324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68A3382-56BA-45A2-A654-EA8EAFA41F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caaeda-a981-404d-967b-8df8cec2066d"/>
    <ds:schemaRef ds:uri="c328b572-f03b-4acd-b63f-9964853c32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AAF6BE1-6DE3-430E-9B49-158DE27F6B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9DD3F8-7CA0-49D7-AAE7-48879031598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4_STAC_ Dzemdības</vt:lpstr>
      <vt:lpstr>4_Metadati_STAC_Dzemdības</vt:lpstr>
    </vt:vector>
  </TitlesOfParts>
  <Manager/>
  <Company>NVD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Zita Karjusa</dc:creator>
  <cp:keywords/>
  <dc:description/>
  <cp:lastModifiedBy>Aija Ratke</cp:lastModifiedBy>
  <cp:revision/>
  <dcterms:created xsi:type="dcterms:W3CDTF">2019-10-23T11:07:42Z</dcterms:created>
  <dcterms:modified xsi:type="dcterms:W3CDTF">2024-04-26T10:21:49Z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0x010100CE645B9D058ED34A9DFFD4C9BB917231</vt:lpwstr>
  </property>
</Properties>
</file>