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Signe Sirova\Desktop\Acess_2022\ML_2022_12M\"/>
    </mc:Choice>
  </mc:AlternateContent>
  <xr:revisionPtr revIDLastSave="0" documentId="13_ncr:1_{EC552093-7D39-4338-91A2-B7E4012BE3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hosp_2022_12M" sheetId="7" r:id="rId1"/>
    <sheet name="Rehosp_2020_6M" sheetId="6" state="hidden" r:id="rId2"/>
    <sheet name="Metadati" sheetId="2" r:id="rId3"/>
  </sheets>
  <definedNames>
    <definedName name="_xlnm._FilterDatabase" localSheetId="1" hidden="1">Rehosp_2020_6M!$A$8:$E$57</definedName>
    <definedName name="_xlnm._FilterDatabase" localSheetId="0" hidden="1">Rehosp_2022_12M!$A$8:$E$8</definedName>
    <definedName name="ML_dzemdiibas_UD" localSheetId="1">#REF!</definedName>
    <definedName name="ML_dzemdiibas_UD" localSheetId="0">#REF!</definedName>
    <definedName name="ML_dzemdiibas_UD">#REF!</definedName>
    <definedName name="_xlnm.Print_Titles" localSheetId="1">Rehosp_2020_6M!$6:$8</definedName>
    <definedName name="_xlnm.Print_Titles" localSheetId="0">Rehosp_2022_12M!$6:$8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C35" i="7" l="1"/>
  <c r="D13" i="7" l="1"/>
  <c r="D12" i="7"/>
  <c r="D11" i="7"/>
  <c r="D21" i="7"/>
  <c r="D20" i="7"/>
  <c r="D19" i="7"/>
  <c r="D18" i="7"/>
  <c r="D17" i="7"/>
  <c r="D16" i="7"/>
  <c r="D15" i="7"/>
  <c r="D29" i="7"/>
  <c r="D28" i="7"/>
  <c r="D27" i="7"/>
  <c r="D26" i="7"/>
  <c r="D25" i="7"/>
  <c r="D24" i="7"/>
  <c r="D23" i="7"/>
  <c r="D34" i="7"/>
  <c r="D33" i="7"/>
  <c r="D32" i="7"/>
  <c r="D31" i="7"/>
  <c r="D40" i="7"/>
  <c r="D39" i="7"/>
  <c r="D38" i="7"/>
  <c r="D37" i="7"/>
  <c r="D36" i="7"/>
  <c r="D44" i="7"/>
  <c r="D43" i="7"/>
  <c r="D42" i="7"/>
  <c r="D53" i="7"/>
  <c r="D52" i="7"/>
  <c r="N52" i="7" s="1"/>
  <c r="D51" i="7"/>
  <c r="N51" i="7" s="1"/>
  <c r="D50" i="7"/>
  <c r="N50" i="7" s="1"/>
  <c r="D49" i="7"/>
  <c r="N49" i="7" s="1"/>
  <c r="D48" i="7"/>
  <c r="N48" i="7" s="1"/>
  <c r="D47" i="7"/>
  <c r="N47" i="7" s="1"/>
  <c r="D46" i="7"/>
  <c r="N46" i="7" s="1"/>
  <c r="D58" i="7"/>
  <c r="D57" i="7"/>
  <c r="D56" i="7"/>
  <c r="D55" i="7"/>
  <c r="L54" i="7"/>
  <c r="L45" i="7"/>
  <c r="L41" i="7"/>
  <c r="L35" i="7"/>
  <c r="L30" i="7"/>
  <c r="L22" i="7"/>
  <c r="L14" i="7"/>
  <c r="L10" i="7"/>
  <c r="D30" i="7" l="1"/>
  <c r="D41" i="7"/>
  <c r="D10" i="7"/>
  <c r="L9" i="7"/>
  <c r="D45" i="7"/>
  <c r="D22" i="7"/>
  <c r="D35" i="7"/>
  <c r="D14" i="7"/>
  <c r="D54" i="7"/>
  <c r="D9" i="7" l="1"/>
  <c r="N56" i="7"/>
  <c r="N58" i="7"/>
  <c r="M54" i="7"/>
  <c r="K54" i="7"/>
  <c r="J54" i="7"/>
  <c r="I54" i="7"/>
  <c r="H54" i="7"/>
  <c r="G54" i="7"/>
  <c r="F54" i="7"/>
  <c r="E54" i="7"/>
  <c r="C54" i="7"/>
  <c r="M45" i="7"/>
  <c r="K45" i="7"/>
  <c r="J45" i="7"/>
  <c r="I45" i="7"/>
  <c r="H45" i="7"/>
  <c r="G45" i="7"/>
  <c r="F45" i="7"/>
  <c r="E45" i="7"/>
  <c r="C45" i="7"/>
  <c r="N44" i="7"/>
  <c r="M41" i="7"/>
  <c r="K41" i="7"/>
  <c r="J41" i="7"/>
  <c r="I41" i="7"/>
  <c r="H41" i="7"/>
  <c r="G41" i="7"/>
  <c r="F41" i="7"/>
  <c r="E41" i="7"/>
  <c r="C41" i="7"/>
  <c r="N40" i="7"/>
  <c r="N37" i="7"/>
  <c r="N36" i="7"/>
  <c r="M35" i="7"/>
  <c r="K35" i="7"/>
  <c r="J35" i="7"/>
  <c r="I35" i="7"/>
  <c r="H35" i="7"/>
  <c r="G35" i="7"/>
  <c r="F35" i="7"/>
  <c r="E35" i="7"/>
  <c r="N33" i="7"/>
  <c r="N32" i="7"/>
  <c r="M30" i="7"/>
  <c r="K30" i="7"/>
  <c r="J30" i="7"/>
  <c r="I30" i="7"/>
  <c r="H30" i="7"/>
  <c r="G30" i="7"/>
  <c r="F30" i="7"/>
  <c r="E30" i="7"/>
  <c r="C30" i="7"/>
  <c r="N29" i="7"/>
  <c r="N28" i="7"/>
  <c r="N25" i="7"/>
  <c r="N24" i="7"/>
  <c r="N23" i="7"/>
  <c r="M22" i="7"/>
  <c r="K22" i="7"/>
  <c r="J22" i="7"/>
  <c r="I22" i="7"/>
  <c r="H22" i="7"/>
  <c r="G22" i="7"/>
  <c r="F22" i="7"/>
  <c r="E22" i="7"/>
  <c r="C22" i="7"/>
  <c r="N21" i="7"/>
  <c r="N20" i="7"/>
  <c r="N17" i="7"/>
  <c r="N16" i="7"/>
  <c r="N15" i="7"/>
  <c r="M14" i="7"/>
  <c r="K14" i="7"/>
  <c r="J14" i="7"/>
  <c r="I14" i="7"/>
  <c r="H14" i="7"/>
  <c r="G14" i="7"/>
  <c r="F14" i="7"/>
  <c r="E14" i="7"/>
  <c r="N13" i="7"/>
  <c r="N12" i="7"/>
  <c r="M10" i="7"/>
  <c r="K10" i="7"/>
  <c r="J10" i="7"/>
  <c r="I10" i="7"/>
  <c r="H10" i="7"/>
  <c r="G10" i="7"/>
  <c r="F10" i="7"/>
  <c r="E10" i="7"/>
  <c r="C10" i="7"/>
  <c r="N54" i="7" l="1"/>
  <c r="I9" i="7"/>
  <c r="C9" i="7"/>
  <c r="E9" i="7"/>
  <c r="N55" i="7"/>
  <c r="F9" i="7"/>
  <c r="G9" i="7"/>
  <c r="N41" i="7"/>
  <c r="N22" i="7"/>
  <c r="H9" i="7"/>
  <c r="J9" i="7"/>
  <c r="N35" i="7"/>
  <c r="K9" i="7"/>
  <c r="N14" i="7"/>
  <c r="N39" i="7"/>
  <c r="M9" i="7"/>
  <c r="N30" i="7"/>
  <c r="N31" i="7"/>
  <c r="N18" i="7"/>
  <c r="N26" i="7"/>
  <c r="N34" i="7"/>
  <c r="N42" i="7"/>
  <c r="N45" i="7"/>
  <c r="N11" i="7"/>
  <c r="N19" i="7"/>
  <c r="N27" i="7"/>
  <c r="N43" i="7"/>
  <c r="N38" i="7"/>
  <c r="N53" i="7"/>
  <c r="N9" i="7" l="1"/>
  <c r="N10" i="7"/>
  <c r="D11" i="6" l="1"/>
  <c r="C10" i="6"/>
  <c r="C14" i="6"/>
  <c r="C22" i="6"/>
  <c r="L35" i="6"/>
  <c r="K35" i="6"/>
  <c r="J35" i="6"/>
  <c r="I35" i="6"/>
  <c r="H35" i="6"/>
  <c r="G35" i="6"/>
  <c r="F35" i="6"/>
  <c r="E35" i="6"/>
  <c r="C35" i="6"/>
  <c r="E41" i="6"/>
  <c r="L41" i="6"/>
  <c r="K41" i="6"/>
  <c r="J41" i="6"/>
  <c r="I41" i="6"/>
  <c r="H41" i="6"/>
  <c r="G41" i="6"/>
  <c r="F41" i="6"/>
  <c r="C41" i="6"/>
  <c r="E55" i="6"/>
  <c r="L55" i="6"/>
  <c r="K55" i="6"/>
  <c r="J55" i="6"/>
  <c r="I55" i="6"/>
  <c r="H55" i="6"/>
  <c r="G55" i="6"/>
  <c r="F55" i="6"/>
  <c r="C55" i="6"/>
  <c r="D44" i="6" l="1"/>
  <c r="M44" i="6" s="1"/>
  <c r="D54" i="6" l="1"/>
  <c r="D53" i="6"/>
  <c r="D51" i="6"/>
  <c r="D50" i="6"/>
  <c r="D49" i="6"/>
  <c r="D48" i="6"/>
  <c r="D47" i="6"/>
  <c r="D46" i="6"/>
  <c r="D42" i="6"/>
  <c r="D43" i="6"/>
  <c r="D57" i="6"/>
  <c r="D56" i="6"/>
  <c r="D40" i="6"/>
  <c r="D39" i="6"/>
  <c r="D38" i="6"/>
  <c r="D37" i="6"/>
  <c r="D36" i="6"/>
  <c r="M36" i="6" s="1"/>
  <c r="D34" i="6"/>
  <c r="D52" i="6"/>
  <c r="D33" i="6"/>
  <c r="D32" i="6"/>
  <c r="M32" i="6" s="1"/>
  <c r="D31" i="6"/>
  <c r="D30" i="6" s="1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3" i="6"/>
  <c r="D12" i="6"/>
  <c r="D45" i="6" l="1"/>
  <c r="D55" i="6"/>
  <c r="M55" i="6" s="1"/>
  <c r="D35" i="6"/>
  <c r="D41" i="6"/>
  <c r="D10" i="6"/>
  <c r="M54" i="6"/>
  <c r="M53" i="6"/>
  <c r="M51" i="6"/>
  <c r="M50" i="6"/>
  <c r="M49" i="6"/>
  <c r="M48" i="6"/>
  <c r="M47" i="6"/>
  <c r="M46" i="6"/>
  <c r="M42" i="6"/>
  <c r="M43" i="6"/>
  <c r="M57" i="6"/>
  <c r="M56" i="6"/>
  <c r="M40" i="6"/>
  <c r="M39" i="6"/>
  <c r="M38" i="6"/>
  <c r="M37" i="6"/>
  <c r="M34" i="6"/>
  <c r="M52" i="6"/>
  <c r="M33" i="6"/>
  <c r="M31" i="6"/>
  <c r="M29" i="6"/>
  <c r="M28" i="6"/>
  <c r="M27" i="6"/>
  <c r="M26" i="6"/>
  <c r="M25" i="6"/>
  <c r="M24" i="6"/>
  <c r="M23" i="6"/>
  <c r="M21" i="6"/>
  <c r="M20" i="6"/>
  <c r="M19" i="6"/>
  <c r="M18" i="6"/>
  <c r="M17" i="6"/>
  <c r="M16" i="6"/>
  <c r="M15" i="6"/>
  <c r="M13" i="6"/>
  <c r="M12" i="6"/>
  <c r="M11" i="6"/>
  <c r="L45" i="6"/>
  <c r="K45" i="6"/>
  <c r="J45" i="6"/>
  <c r="I45" i="6"/>
  <c r="H45" i="6"/>
  <c r="G45" i="6"/>
  <c r="F45" i="6"/>
  <c r="E45" i="6"/>
  <c r="L30" i="6"/>
  <c r="K30" i="6"/>
  <c r="J30" i="6"/>
  <c r="I30" i="6"/>
  <c r="H30" i="6"/>
  <c r="G30" i="6"/>
  <c r="F30" i="6"/>
  <c r="E30" i="6"/>
  <c r="C30" i="6"/>
  <c r="L22" i="6"/>
  <c r="K22" i="6"/>
  <c r="J22" i="6"/>
  <c r="I22" i="6"/>
  <c r="H22" i="6"/>
  <c r="G22" i="6"/>
  <c r="F22" i="6"/>
  <c r="E22" i="6"/>
  <c r="D22" i="6"/>
  <c r="L14" i="6"/>
  <c r="K14" i="6"/>
  <c r="J14" i="6"/>
  <c r="I14" i="6"/>
  <c r="H14" i="6"/>
  <c r="G14" i="6"/>
  <c r="F14" i="6"/>
  <c r="E14" i="6"/>
  <c r="D14" i="6"/>
  <c r="L10" i="6"/>
  <c r="K10" i="6"/>
  <c r="J10" i="6"/>
  <c r="I10" i="6"/>
  <c r="H10" i="6"/>
  <c r="G10" i="6"/>
  <c r="F10" i="6"/>
  <c r="E10" i="6"/>
  <c r="C45" i="6"/>
  <c r="L9" i="6" l="1"/>
  <c r="E9" i="6"/>
  <c r="F9" i="6"/>
  <c r="G9" i="6"/>
  <c r="K9" i="6"/>
  <c r="C9" i="6"/>
  <c r="D9" i="6"/>
  <c r="H9" i="6"/>
  <c r="I9" i="6"/>
  <c r="J9" i="6"/>
  <c r="M45" i="6"/>
  <c r="M10" i="6"/>
  <c r="M30" i="6"/>
  <c r="M41" i="6"/>
  <c r="M14" i="6"/>
  <c r="M22" i="6"/>
  <c r="M35" i="6"/>
  <c r="M9" i="6" l="1"/>
</calcChain>
</file>

<file path=xl/sharedStrings.xml><?xml version="1.0" encoding="utf-8"?>
<sst xmlns="http://schemas.openxmlformats.org/spreadsheetml/2006/main" count="305" uniqueCount="195">
  <si>
    <t>Atkārtoti hospitalizēti tajā pašā vai nākamajā dienā</t>
  </si>
  <si>
    <t>Tajā pašā vai nākamajā dienā hospitalizēto pacientu īpatsvars no visām hospitalizācijām</t>
  </si>
  <si>
    <t>Rehospitalizēto pacientu skaits kopā</t>
  </si>
  <si>
    <t>t.sk. tajā pašā ārstniecības iestādē</t>
  </si>
  <si>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</si>
  <si>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</si>
  <si>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</si>
  <si>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</si>
  <si>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</si>
  <si>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</si>
  <si>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</si>
  <si>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</si>
  <si>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</si>
  <si>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</si>
  <si>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</si>
  <si>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</si>
  <si>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</si>
  <si>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</si>
  <si>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</si>
  <si>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</si>
  <si>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</si>
  <si>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</si>
  <si>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</si>
  <si>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</si>
  <si>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</si>
  <si>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Ainaži, bērnu psihoneiroloģiskā slimnīca</t>
  </si>
  <si>
    <t>Aknīstes psihoneiroloģiskā slimnīca</t>
  </si>
  <si>
    <t>Daugavpils psihoneiroloģiskā slimnīca</t>
  </si>
  <si>
    <t>Piejūras slimnīca</t>
  </si>
  <si>
    <t>Rīgas 2. slimnīca</t>
  </si>
  <si>
    <t>Rīgas Dzemdību nams</t>
  </si>
  <si>
    <t>Rīgas psihiatrijas un narkoloģijas centrs</t>
  </si>
  <si>
    <t>Slimnīca Ģintermuiža</t>
  </si>
  <si>
    <t>Strenču psihoneiroloģiskā slimnīca</t>
  </si>
  <si>
    <t>Traumatoloģijas un ortopēdijas slimnīca</t>
  </si>
  <si>
    <t>Aizkraukles slimnīca</t>
  </si>
  <si>
    <t>Bauskas slimnīca</t>
  </si>
  <si>
    <t>Līvānu slimnīca</t>
  </si>
  <si>
    <t>Ludzas medicīnas centrs</t>
  </si>
  <si>
    <t>Priekules slimnīca</t>
  </si>
  <si>
    <t>Siguldas slimnīca</t>
  </si>
  <si>
    <t>Saldus medicīnas centrs</t>
  </si>
  <si>
    <t>320200001</t>
  </si>
  <si>
    <t>400200024</t>
  </si>
  <si>
    <t>761200001</t>
  </si>
  <si>
    <t>680200030</t>
  </si>
  <si>
    <t>641600001</t>
  </si>
  <si>
    <t>840200047</t>
  </si>
  <si>
    <t>801600003</t>
  </si>
  <si>
    <t>010011804</t>
  </si>
  <si>
    <t>010011803</t>
  </si>
  <si>
    <t>010000234</t>
  </si>
  <si>
    <t>360200027</t>
  </si>
  <si>
    <t>500200052</t>
  </si>
  <si>
    <t>420200052</t>
  </si>
  <si>
    <t>460200036</t>
  </si>
  <si>
    <t>130020302</t>
  </si>
  <si>
    <t>600200001</t>
  </si>
  <si>
    <t>620200038</t>
  </si>
  <si>
    <t>700200041</t>
  </si>
  <si>
    <t>740200008</t>
  </si>
  <si>
    <t>760200002</t>
  </si>
  <si>
    <t>900200046</t>
  </si>
  <si>
    <t>050020401</t>
  </si>
  <si>
    <t>090020301</t>
  </si>
  <si>
    <t>110000048</t>
  </si>
  <si>
    <t>170020401</t>
  </si>
  <si>
    <t>210020301</t>
  </si>
  <si>
    <t>250000092</t>
  </si>
  <si>
    <t>270020302</t>
  </si>
  <si>
    <t>560800007</t>
  </si>
  <si>
    <t>661400011</t>
  </si>
  <si>
    <t>050012101</t>
  </si>
  <si>
    <t>130013001</t>
  </si>
  <si>
    <t>170010601</t>
  </si>
  <si>
    <t>010020302</t>
  </si>
  <si>
    <t>010021301</t>
  </si>
  <si>
    <t>010012202</t>
  </si>
  <si>
    <t>090012101</t>
  </si>
  <si>
    <t>941800004</t>
  </si>
  <si>
    <t>010011401</t>
  </si>
  <si>
    <t>AI kods</t>
  </si>
  <si>
    <t>Nosaukums</t>
  </si>
  <si>
    <t>Definīcija</t>
  </si>
  <si>
    <t xml:space="preserve">Rādītāja klasifikācija </t>
  </si>
  <si>
    <t>Datu avots</t>
  </si>
  <si>
    <t>Aprēķins</t>
  </si>
  <si>
    <t>Skaitītājs</t>
  </si>
  <si>
    <t>Saucējs</t>
  </si>
  <si>
    <t>Iekļaušanas kritēriji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</si>
  <si>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</si>
  <si>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</si>
  <si>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</si>
  <si>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</si>
  <si>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</si>
  <si>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t>Mērķa grupa</t>
  </si>
  <si>
    <t xml:space="preserve">Rādītāja monitorēšanas biežums </t>
  </si>
  <si>
    <t xml:space="preserve">Rādītāja ziņošanas biežums </t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</si>
  <si>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</si>
  <si>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</si>
  <si>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</si>
  <si>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11"/>
        <color rgb="FF000000"/>
        <rFont val="Wingdings"/>
        <charset val="2"/>
      </rPr>
      <t>þ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</si>
  <si>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</si>
  <si>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</si>
  <si>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Nav publiski pieejams</t>
    </r>
    <r>
      <rPr>
        <sz val="11"/>
        <color rgb="FF000000"/>
        <rFont val="Wingdings"/>
        <charset val="2"/>
      </rPr>
      <t>¨</t>
    </r>
  </si>
  <si>
    <t>Uz mājām izrakstīto pacientu, kas atkārtoti hospitalizēti tajā pašā vai nākamajā dienā īpatsvars</t>
  </si>
  <si>
    <t>Rehospitalizāciju skaits tajā pašā vai nākamajā dienā</t>
  </si>
  <si>
    <t>-Nacionālā veselības dienesta Stacionāro pakalpojumu datu bāze</t>
  </si>
  <si>
    <t>(Rehospitalizāciju skaits tajā pašā vai nākamajā dienā /Kopējais hospitalizāciju skaits) *100</t>
  </si>
  <si>
    <t>Uz mājām izrakstīto pacientu (izrakstīšanās kustība 31), kas atkārtoti hospitalizēti tajā pašā vai nākamajā dienā skaits</t>
  </si>
  <si>
    <t>Kopējais hospitalizāciju skaits</t>
  </si>
  <si>
    <r>
      <t>-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rgb="FF000000"/>
        <rFont val="Times New Roman"/>
        <family val="1"/>
        <charset val="186"/>
      </rPr>
      <t>rehospitalizāciju skaitā ieskaita pacientus, kas izrakstīti uz mājām (izrakstīšanās kustība 31) un kas atkārtoti hospitalizēti tajā pašā vai nākamajā dienā</t>
    </r>
    <r>
      <rPr>
        <sz val="8"/>
        <color theme="1"/>
        <rFont val="Calibri"/>
        <family val="2"/>
        <charset val="186"/>
        <scheme val="minor"/>
      </rPr>
      <t> </t>
    </r>
  </si>
  <si>
    <t xml:space="preserve">- rehospitalizāciju skaitā neieskaita pacientus, kam nākamā hospitalizācija ir aprūpe vai rehabilitācija </t>
  </si>
  <si>
    <t>(GPF kods:</t>
  </si>
  <si>
    <t>FN030.1 Aprūpe pacientam, kuram nepieciešama ilgstoša mākslīgā plaušu ventilācija;</t>
  </si>
  <si>
    <t>FP002.1 Pielikums programmai - pakalpojumi aprūpes slimnīcā vai aprūpes gultā;</t>
  </si>
  <si>
    <t>FP036.1 Zāļu rezistenta tuberkulozes pacienta paliatīvā aprūpe;</t>
  </si>
  <si>
    <t>BP502.01 Narkomānu rehabilitācija stacionārā pieaugušajiem;</t>
  </si>
  <si>
    <t>BP502.02 Narkomānu rehabilitācija stacionārā bērniem;</t>
  </si>
  <si>
    <t>FP502.01 Pielikums programmai- Narkomānu rehabilitācija stacionārā pieaugušajiem)</t>
  </si>
  <si>
    <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Reizi pusgadā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</si>
  <si>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t>Rehospitalizētie pacienti</t>
  </si>
  <si>
    <r>
      <t>Uz personu vērsta aprūpe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</si>
  <si>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</si>
  <si>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r>
      <t>- rehospitalizāciju skaitā neieskaita pacientus, kam nākamā hospitalizācija ir plānveida (iestāšanās kustības kods 16 vai 19)</t>
    </r>
    <r>
      <rPr>
        <sz val="8"/>
        <rFont val="Calibri"/>
        <family val="2"/>
        <charset val="186"/>
        <scheme val="minor"/>
      </rPr>
      <t> </t>
    </r>
  </si>
  <si>
    <t xml:space="preserve">*ar 2018. gada 1. pusgadu izslēgšanas kritēriji papildināti ar nosacījumu, ka rehospitalizāciju skaitā neieskaita pacientus, kam nākamā hospitalizācija ir plānveida (iestāšanās kustības kods 16 vai 19) </t>
  </si>
  <si>
    <t>Ārstniecības iestāde (AI)</t>
  </si>
  <si>
    <t>BP700.1 Hronisko pacientu aprūpe ar ārstēšanās ilgumu līdz 10 gultasdienām</t>
  </si>
  <si>
    <t>FP700.1 Pielikums programmai Hronisko pacientu aprūpe, ar ārstēšanās ilgumu līdz 10 gultasdienām</t>
  </si>
  <si>
    <t>BP700.2 Hronisko pacientu aprūpe ar ārstēšanās ilgumu 11 vai vairāk gultasdienas</t>
  </si>
  <si>
    <t>FP700.2  	Pielikums programmai Hronisko pacientu aprūpe pacients ar ārstēšanās ilgumu 11 vai vairāk gultasdienas</t>
  </si>
  <si>
    <t>660200027</t>
  </si>
  <si>
    <t>Limbažu slimnīca</t>
  </si>
  <si>
    <t>V līmeņa ārstniecības iestādes kopā</t>
  </si>
  <si>
    <t>IV līmeņa ārstniecības iestādes kopā</t>
  </si>
  <si>
    <t>III līmeņa ārstniecības iestādes</t>
  </si>
  <si>
    <t>II līmeņa ārstniecības iestādes</t>
  </si>
  <si>
    <t>I līmeņa ārstniecības iestādes</t>
  </si>
  <si>
    <t>V līmeņa specializētās ārstniecības iestādes</t>
  </si>
  <si>
    <t>Nacionālais rehabilitācijas centrs "Vaivari"</t>
  </si>
  <si>
    <t>Specializētās ārstniecības iestādes</t>
  </si>
  <si>
    <t>FP800.1 Subakūtā rehabilitācija pieaugušajiem (augstas aprūpes intensitātes)</t>
  </si>
  <si>
    <t>FP800.2 Subakūtā rehabilitācija pieaugušajiem (zemas aprūpes intensitātes)</t>
  </si>
  <si>
    <t>FP800.3 Ilgtermiņa rehabilitācija/ dinamiskā novērošana pieaugušajiem (augstas aprūpes intensitātes)</t>
  </si>
  <si>
    <t>FP800.5 Subakūtā rehabilitācija bērniem (augstas aprūpes intensitātes)</t>
  </si>
  <si>
    <t>FP800.7 Ilgtermiņa rehabilitācija/ dinamiskā novērošana bērniem (augstas aprūpes intensitātes)</t>
  </si>
  <si>
    <t>Pamatojums datu apkopošanai-28.08.2018.Ministru kabineta noteikumi nr. 555 "Veselības aprūpes pakalpojumu organizēšanas un samaksas  kārtība"</t>
  </si>
  <si>
    <t>Kopējais hospitalizēto pacientu skaits</t>
  </si>
  <si>
    <t>Kopā/ Vidēji</t>
  </si>
  <si>
    <t>t.sk. citās V līmeņa AI</t>
  </si>
  <si>
    <t>t.sk. citās IV līmeņa AI</t>
  </si>
  <si>
    <t>t.sk. citās III līmeņa AI</t>
  </si>
  <si>
    <t>t.sk. citās II līmeņa AI</t>
  </si>
  <si>
    <t>t.sk. citās I līmeņa AI</t>
  </si>
  <si>
    <t>t.sk. citās  specializētās AI</t>
  </si>
  <si>
    <t>t.sk. citās 
V līmeņa specializētās AI</t>
  </si>
  <si>
    <t>4=5+6+7+8+9+10+11+12</t>
  </si>
  <si>
    <t>13=4/3*100</t>
  </si>
  <si>
    <r>
      <t>Pārskats par uz mājām izrakstītiem pacientiem, kas atkārtoti hospitalizēti tajā pašā vai nākamajā dienā</t>
    </r>
    <r>
      <rPr>
        <sz val="12"/>
        <rFont val="Times New Roman"/>
        <family val="1"/>
        <charset val="186"/>
      </rPr>
      <t xml:space="preserve"> (neieskaitot pacientus, kam nākamā hospitalizācija ir aprūpe, rehabilitācija vai ar plānveida iestāšanās kustību*)</t>
    </r>
  </si>
  <si>
    <t>FP184.1 Pielikums programmai "Ilgstoši mākslīgi ventilējamā pacienta medicīniskā rehabilitācija"</t>
  </si>
  <si>
    <t>FP502.02 Pielikums programmai- Narkomānu rehabilitācija stacionārā bērniem</t>
  </si>
  <si>
    <t>FP800.4 Ilgtermiņa rehabilitācija/ dinamiskā novērošana pieaugušajiem (zemas aprūpes intensitātes)</t>
  </si>
  <si>
    <t>FP800.6 Subakūtā rehabilitācija bērniem (zemas aprūpes intensitātes)</t>
  </si>
  <si>
    <t>FP800.8 Ilgtermiņa rehabilitācija/ dinamiskā novērošana bērniem (zemas aprūpes intensitātes)</t>
  </si>
  <si>
    <t>FP800.9 Perinatālā periodā radušos stāvokļu rehabilitācija</t>
  </si>
  <si>
    <t>(veiktais darbs, neiekļaujot nekvotējamos stacionāros pakalpojumus, kas nav iekļauti rēķinā)</t>
  </si>
  <si>
    <t>Pārskata periods: 2020. gada janvāris - jūnijs</t>
  </si>
  <si>
    <t>Atskaite ietver stacionārās kartes apmaksājamā statusā, ar izrakstīšanas datumu no 1.janvāra līdz 30.jūnijam.</t>
  </si>
  <si>
    <t>Pārējas slimnīcas kopā</t>
  </si>
  <si>
    <t>SANARE-KRC JAUNĶEMERI</t>
  </si>
  <si>
    <t>130064003</t>
  </si>
  <si>
    <t>BP260.1 Paliatīvā aprūpe;</t>
  </si>
  <si>
    <t>BP002.1 Pakalpojumi aprūpes slimnīcā vai aprūpes gultā;</t>
  </si>
  <si>
    <t>BP181.1 Medicīniskā rehabilitācija stacionārā, tai skaitā,rehabilitācija pacientiem ar muguras smadzeņu šķērsbojājumu (spinālie pacienti);</t>
  </si>
  <si>
    <t>BP184.1 Ilgstoši mākslīgi ventilējamā pacienta medicīniskā rehabilitācija;</t>
  </si>
  <si>
    <t>BP182.1 Rehabilitācija pieaugušiem;</t>
  </si>
  <si>
    <t>BP183.1 Rehabilitācija bērniem;</t>
  </si>
  <si>
    <t>BP185.1 Rehabilitācija bērniem;</t>
  </si>
  <si>
    <t>BP480.1 Rehabilitācija pēc insulta vienības;</t>
  </si>
  <si>
    <t>Larvijas Jūras medicīnas centrs</t>
  </si>
  <si>
    <t>010040307</t>
  </si>
  <si>
    <t>FP122.1 COVID-19 pozitīvu pacientu ārstēšana V</t>
  </si>
  <si>
    <t>FP122.2 COVID-19 pozitīvu pacientu ārstēšana IV</t>
  </si>
  <si>
    <t>FP122.3 COVID-19 pozitīvu pacientu ārstēšana III,II</t>
  </si>
  <si>
    <t>FP122.4 COVID-19 pozitīvu pacientu ārstēšana</t>
  </si>
  <si>
    <t>FP801.2 Subakūtā rehabilitācija pieaugušajiem pēc COVID-19 (zemas aprūpes intensitātes)</t>
  </si>
  <si>
    <t>FP801.1 Subakūtā rehabilitācija pieaugušajiem pēc COVID-19 (augstas aprūpes intensitātes)</t>
  </si>
  <si>
    <t>FP801.5 Subakūtā rehabilitācija bērniem pēc COVID-19 (augstas aprūpes intensitātes)</t>
  </si>
  <si>
    <t>FP801.6 Subakūtā rehabilitācija bērniem pēc COVID-19 (zemas aprūpes intensitātes)</t>
  </si>
  <si>
    <t>(veiktais darbs)</t>
  </si>
  <si>
    <t>t.sk. pārējās AI</t>
  </si>
  <si>
    <t>BP701.1 Hronisko pacientu aprūpe ar ārstēšanās ilgumu līdz 14 gultasdienām</t>
  </si>
  <si>
    <t>FP701.1 Hronisko pacientu aprūpe pēc 14. ārstēšanās dienas vai aprūpes turpināšana pēc akūta ārstēšanas perioda iestādes ietvaros</t>
  </si>
  <si>
    <t>Pārskata periods: 2022. gads</t>
  </si>
  <si>
    <t>Atskaite ietver stacionārās kartes apmaksājamā statusā, ar izrakstīšanas datumu no 1.janvāra līdz 31.decembrim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</si>
</sst>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.0%"/>
    <numFmt numFmtId="165" formatCode="_-* #,##0.00\ _L_s_-;\-* #,##0.00\ _L_s_-;_-* &quot;-&quot;??\ _L_s_-;_-@_-"/>
    <numFmt numFmtId="166" formatCode="_(* #,##0.00_);_(* \(#,##0.00\);_(* &quot;-&quot;??_);_(@_)"/>
    <numFmt numFmtId="167" formatCode="_-* #,##0_-;\-* #,##0_-;_-* &quot;-&quot;??_-;_-@_-"/>
    <numFmt numFmtId="168" formatCode="#,##0_ ;\-#,##0\ "/>
  </numFmts>
  <fonts count="31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name val="Times New Roman"/>
      <family val="1"/>
      <charset val="186"/>
    </font>
    <font>
      <sz val="12"/>
      <color theme="1"/>
      <name val="Times New Roman"/>
      <family val="2"/>
      <charset val="186"/>
    </font>
    <font>
      <sz val="12"/>
      <name val="Arial"/>
      <family val="2"/>
      <charset val="186"/>
    </font>
    <font>
      <sz val="12"/>
      <name val="Arial"/>
      <family val="2"/>
    </font>
    <font>
      <sz val="10"/>
      <name val="Arial"/>
      <family val="2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8"/>
      <color theme="1"/>
      <name val="Calibri"/>
      <family val="2"/>
      <charset val="186"/>
      <scheme val="minor"/>
    </font>
    <font>
      <sz val="11"/>
      <name val="Wingdings"/>
      <charset val="2"/>
    </font>
    <font>
      <sz val="8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  <charset val="186"/>
    </font>
    <font>
      <b/>
      <sz val="1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name val="Times New Roman"/>
      <family val="1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0" fillId="0" borderId="0"/>
    <xf numFmtId="0" fontId="14" fillId="0" borderId="0"/>
    <xf numFmtId="9" fontId="1" fillId="0" borderId="0" applyFont="0" applyFill="0" applyBorder="0" applyAlignment="0" applyProtection="0"/>
    <xf numFmtId="0" fontId="15" fillId="0" borderId="0"/>
    <xf numFmtId="0" fontId="8" fillId="0" borderId="0"/>
    <xf numFmtId="0" fontId="13" fillId="0" borderId="0"/>
    <xf numFmtId="0" fontId="26" fillId="0" borderId="0"/>
    <xf numFmtId="0" fontId="15" fillId="0" borderId="0"/>
    <xf numFmtId="0" fontId="15" fillId="0" borderId="0"/>
    <xf numFmtId="0" fontId="10" fillId="0" borderId="0"/>
    <xf numFmtId="166" fontId="13" fillId="0" borderId="0" applyFont="0" applyFill="0" applyBorder="0" applyAlignment="0" applyProtection="0"/>
    <xf numFmtId="0" fontId="13" fillId="0" borderId="0"/>
  </cellStyleXfs>
  <cellXfs count="162">
    <xf numFmtId="0" fontId="0" fillId="0" borderId="0" xfId="0"/>
    <xf numFmtId="0" fontId="8" fillId="0" borderId="0" xfId="25"/>
    <xf numFmtId="0" fontId="17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23" fillId="0" borderId="0" xfId="26" applyFont="1"/>
    <xf numFmtId="0" fontId="24" fillId="0" borderId="3" xfId="26" applyFont="1" applyBorder="1" applyAlignment="1">
      <alignment horizontal="left" vertical="center" wrapText="1"/>
    </xf>
    <xf numFmtId="0" fontId="23" fillId="0" borderId="0" xfId="28" applyFont="1"/>
    <xf numFmtId="0" fontId="2" fillId="0" borderId="0" xfId="27" applyFont="1"/>
    <xf numFmtId="0" fontId="4" fillId="0" borderId="0" xfId="27" applyFont="1"/>
    <xf numFmtId="0" fontId="4" fillId="3" borderId="1" xfId="27" applyFont="1" applyFill="1" applyBorder="1" applyAlignment="1">
      <alignment horizontal="left" indent="1"/>
    </xf>
    <xf numFmtId="0" fontId="4" fillId="3" borderId="13" xfId="27" applyFont="1" applyFill="1" applyBorder="1"/>
    <xf numFmtId="167" fontId="4" fillId="3" borderId="1" xfId="31" applyNumberFormat="1" applyFont="1" applyFill="1" applyBorder="1" applyAlignment="1">
      <alignment horizontal="right"/>
    </xf>
    <xf numFmtId="167" fontId="4" fillId="3" borderId="12" xfId="31" applyNumberFormat="1" applyFont="1" applyFill="1" applyBorder="1" applyAlignment="1">
      <alignment horizontal="right"/>
    </xf>
    <xf numFmtId="0" fontId="2" fillId="0" borderId="2" xfId="27" applyFont="1" applyBorder="1" applyAlignment="1">
      <alignment horizontal="left" indent="2"/>
    </xf>
    <xf numFmtId="0" fontId="2" fillId="0" borderId="4" xfId="27" applyFont="1" applyBorder="1"/>
    <xf numFmtId="167" fontId="2" fillId="0" borderId="2" xfId="31" applyNumberFormat="1" applyFont="1" applyBorder="1" applyAlignment="1">
      <alignment horizontal="right"/>
    </xf>
    <xf numFmtId="167" fontId="2" fillId="0" borderId="3" xfId="31" applyNumberFormat="1" applyFont="1" applyBorder="1" applyAlignment="1">
      <alignment horizontal="right"/>
    </xf>
    <xf numFmtId="167" fontId="2" fillId="0" borderId="2" xfId="31" applyNumberFormat="1" applyFont="1" applyBorder="1" applyAlignment="1">
      <alignment horizontal="left"/>
    </xf>
    <xf numFmtId="167" fontId="2" fillId="0" borderId="3" xfId="31" applyNumberFormat="1" applyFont="1" applyBorder="1" applyAlignment="1">
      <alignment horizontal="left"/>
    </xf>
    <xf numFmtId="0" fontId="2" fillId="0" borderId="14" xfId="27" applyFont="1" applyBorder="1" applyAlignment="1">
      <alignment horizontal="left" indent="2"/>
    </xf>
    <xf numFmtId="0" fontId="2" fillId="0" borderId="16" xfId="27" applyFont="1" applyBorder="1"/>
    <xf numFmtId="167" fontId="2" fillId="0" borderId="14" xfId="31" applyNumberFormat="1" applyFont="1" applyBorder="1" applyAlignment="1">
      <alignment horizontal="left"/>
    </xf>
    <xf numFmtId="167" fontId="2" fillId="0" borderId="15" xfId="31" applyNumberFormat="1" applyFont="1" applyBorder="1" applyAlignment="1">
      <alignment horizontal="left"/>
    </xf>
    <xf numFmtId="167" fontId="4" fillId="3" borderId="1" xfId="31" applyNumberFormat="1" applyFont="1" applyFill="1" applyBorder="1" applyAlignment="1">
      <alignment horizontal="left"/>
    </xf>
    <xf numFmtId="167" fontId="4" fillId="3" borderId="12" xfId="31" applyNumberFormat="1" applyFont="1" applyFill="1" applyBorder="1" applyAlignment="1">
      <alignment horizontal="left"/>
    </xf>
    <xf numFmtId="167" fontId="2" fillId="0" borderId="2" xfId="31" applyNumberFormat="1" applyFont="1" applyBorder="1" applyAlignment="1">
      <alignment horizontal="right" vertical="center"/>
    </xf>
    <xf numFmtId="167" fontId="2" fillId="0" borderId="3" xfId="31" applyNumberFormat="1" applyFont="1" applyBorder="1" applyAlignment="1">
      <alignment horizontal="right" vertical="center"/>
    </xf>
    <xf numFmtId="167" fontId="2" fillId="0" borderId="14" xfId="31" applyNumberFormat="1" applyFont="1" applyBorder="1" applyAlignment="1">
      <alignment horizontal="right"/>
    </xf>
    <xf numFmtId="167" fontId="2" fillId="0" borderId="15" xfId="31" applyNumberFormat="1" applyFont="1" applyBorder="1" applyAlignment="1">
      <alignment horizontal="right"/>
    </xf>
    <xf numFmtId="0" fontId="2" fillId="2" borderId="3" xfId="24" applyFont="1" applyFill="1" applyBorder="1" applyAlignment="1">
      <alignment horizontal="center" vertical="center" wrapText="1"/>
    </xf>
    <xf numFmtId="0" fontId="6" fillId="0" borderId="3" xfId="30" applyFont="1" applyBorder="1" applyAlignment="1">
      <alignment horizontal="center" vertical="center" wrapText="1"/>
    </xf>
    <xf numFmtId="0" fontId="4" fillId="2" borderId="19" xfId="27" applyFont="1" applyFill="1" applyBorder="1"/>
    <xf numFmtId="0" fontId="4" fillId="2" borderId="20" xfId="27" applyFont="1" applyFill="1" applyBorder="1"/>
    <xf numFmtId="167" fontId="4" fillId="2" borderId="19" xfId="31" applyNumberFormat="1" applyFont="1" applyFill="1" applyBorder="1" applyAlignment="1">
      <alignment horizontal="right"/>
    </xf>
    <xf numFmtId="167" fontId="4" fillId="2" borderId="21" xfId="31" applyNumberFormat="1" applyFont="1" applyFill="1" applyBorder="1" applyAlignment="1">
      <alignment horizontal="right"/>
    </xf>
    <xf numFmtId="0" fontId="3" fillId="0" borderId="0" xfId="27" applyFont="1"/>
    <xf numFmtId="0" fontId="6" fillId="0" borderId="2" xfId="30" applyFont="1" applyBorder="1" applyAlignment="1">
      <alignment horizontal="center" vertical="center" wrapText="1"/>
    </xf>
    <xf numFmtId="0" fontId="6" fillId="0" borderId="4" xfId="30" applyFont="1" applyBorder="1" applyAlignment="1">
      <alignment horizontal="center" vertical="center" wrapText="1"/>
    </xf>
    <xf numFmtId="0" fontId="4" fillId="2" borderId="2" xfId="24" applyFont="1" applyFill="1" applyBorder="1" applyAlignment="1">
      <alignment horizontal="center" vertical="center" wrapText="1"/>
    </xf>
    <xf numFmtId="0" fontId="2" fillId="2" borderId="4" xfId="24" applyFont="1" applyFill="1" applyBorder="1" applyAlignment="1">
      <alignment horizontal="center" vertical="center" wrapText="1"/>
    </xf>
    <xf numFmtId="167" fontId="4" fillId="2" borderId="20" xfId="31" applyNumberFormat="1" applyFont="1" applyFill="1" applyBorder="1" applyAlignment="1">
      <alignment horizontal="right"/>
    </xf>
    <xf numFmtId="167" fontId="4" fillId="3" borderId="13" xfId="31" applyNumberFormat="1" applyFont="1" applyFill="1" applyBorder="1" applyAlignment="1">
      <alignment horizontal="right"/>
    </xf>
    <xf numFmtId="167" fontId="2" fillId="0" borderId="4" xfId="31" applyNumberFormat="1" applyFont="1" applyBorder="1" applyAlignment="1">
      <alignment horizontal="right"/>
    </xf>
    <xf numFmtId="167" fontId="2" fillId="0" borderId="4" xfId="31" applyNumberFormat="1" applyFont="1" applyBorder="1" applyAlignment="1">
      <alignment horizontal="left"/>
    </xf>
    <xf numFmtId="167" fontId="2" fillId="0" borderId="16" xfId="31" applyNumberFormat="1" applyFont="1" applyBorder="1" applyAlignment="1">
      <alignment horizontal="left"/>
    </xf>
    <xf numFmtId="167" fontId="4" fillId="3" borderId="13" xfId="31" applyNumberFormat="1" applyFont="1" applyFill="1" applyBorder="1" applyAlignment="1">
      <alignment horizontal="left"/>
    </xf>
    <xf numFmtId="167" fontId="2" fillId="0" borderId="4" xfId="31" applyNumberFormat="1" applyFont="1" applyBorder="1" applyAlignment="1">
      <alignment horizontal="right" vertical="center"/>
    </xf>
    <xf numFmtId="167" fontId="2" fillId="0" borderId="16" xfId="31" applyNumberFormat="1" applyFont="1" applyBorder="1" applyAlignment="1">
      <alignment horizontal="right"/>
    </xf>
    <xf numFmtId="0" fontId="22" fillId="0" borderId="0" xfId="30" applyFont="1"/>
    <xf numFmtId="0" fontId="6" fillId="0" borderId="22" xfId="30" applyFont="1" applyBorder="1" applyAlignment="1">
      <alignment horizontal="center" vertical="center" wrapText="1"/>
    </xf>
    <xf numFmtId="167" fontId="4" fillId="2" borderId="24" xfId="31" applyNumberFormat="1" applyFont="1" applyFill="1" applyBorder="1" applyAlignment="1">
      <alignment horizontal="right"/>
    </xf>
    <xf numFmtId="167" fontId="4" fillId="3" borderId="23" xfId="31" applyNumberFormat="1" applyFont="1" applyFill="1" applyBorder="1" applyAlignment="1">
      <alignment horizontal="right"/>
    </xf>
    <xf numFmtId="167" fontId="2" fillId="0" borderId="22" xfId="31" applyNumberFormat="1" applyFont="1" applyBorder="1" applyAlignment="1">
      <alignment horizontal="right"/>
    </xf>
    <xf numFmtId="167" fontId="2" fillId="0" borderId="22" xfId="31" applyNumberFormat="1" applyFont="1" applyBorder="1" applyAlignment="1">
      <alignment horizontal="left"/>
    </xf>
    <xf numFmtId="167" fontId="2" fillId="0" borderId="25" xfId="31" applyNumberFormat="1" applyFont="1" applyBorder="1" applyAlignment="1">
      <alignment horizontal="left"/>
    </xf>
    <xf numFmtId="167" fontId="4" fillId="3" borderId="23" xfId="31" applyNumberFormat="1" applyFont="1" applyFill="1" applyBorder="1" applyAlignment="1">
      <alignment horizontal="left"/>
    </xf>
    <xf numFmtId="167" fontId="2" fillId="0" borderId="22" xfId="31" applyNumberFormat="1" applyFont="1" applyBorder="1" applyAlignment="1">
      <alignment horizontal="right" vertical="center"/>
    </xf>
    <xf numFmtId="167" fontId="2" fillId="0" borderId="25" xfId="31" applyNumberFormat="1" applyFont="1" applyBorder="1" applyAlignment="1">
      <alignment horizontal="right"/>
    </xf>
    <xf numFmtId="0" fontId="6" fillId="0" borderId="18" xfId="30" applyFont="1" applyBorder="1" applyAlignment="1">
      <alignment horizontal="center" vertical="center" wrapText="1"/>
    </xf>
    <xf numFmtId="164" fontId="4" fillId="2" borderId="7" xfId="1" applyNumberFormat="1" applyFont="1" applyFill="1" applyBorder="1" applyAlignment="1"/>
    <xf numFmtId="164" fontId="4" fillId="3" borderId="26" xfId="1" applyNumberFormat="1" applyFont="1" applyFill="1" applyBorder="1" applyAlignment="1"/>
    <xf numFmtId="164" fontId="2" fillId="0" borderId="18" xfId="1" applyNumberFormat="1" applyFont="1" applyBorder="1" applyAlignment="1"/>
    <xf numFmtId="164" fontId="2" fillId="0" borderId="27" xfId="1" applyNumberFormat="1" applyFont="1" applyBorder="1" applyAlignment="1"/>
    <xf numFmtId="164" fontId="2" fillId="0" borderId="18" xfId="1" applyNumberFormat="1" applyFont="1" applyBorder="1" applyAlignment="1">
      <alignment vertical="center"/>
    </xf>
    <xf numFmtId="0" fontId="2" fillId="0" borderId="28" xfId="27" applyFont="1" applyBorder="1" applyAlignment="1">
      <alignment horizontal="left" indent="2"/>
    </xf>
    <xf numFmtId="0" fontId="2" fillId="0" borderId="29" xfId="27" applyFont="1" applyBorder="1"/>
    <xf numFmtId="167" fontId="2" fillId="0" borderId="30" xfId="31" applyNumberFormat="1" applyFont="1" applyBorder="1" applyAlignment="1">
      <alignment horizontal="left"/>
    </xf>
    <xf numFmtId="167" fontId="2" fillId="0" borderId="28" xfId="31" applyNumberFormat="1" applyFont="1" applyBorder="1" applyAlignment="1">
      <alignment horizontal="left"/>
    </xf>
    <xf numFmtId="167" fontId="2" fillId="0" borderId="31" xfId="31" applyNumberFormat="1" applyFont="1" applyBorder="1" applyAlignment="1">
      <alignment horizontal="left"/>
    </xf>
    <xf numFmtId="167" fontId="2" fillId="0" borderId="29" xfId="31" applyNumberFormat="1" applyFont="1" applyBorder="1" applyAlignment="1">
      <alignment horizontal="left"/>
    </xf>
    <xf numFmtId="164" fontId="2" fillId="0" borderId="32" xfId="1" applyNumberFormat="1" applyFont="1" applyBorder="1" applyAlignment="1"/>
    <xf numFmtId="0" fontId="27" fillId="0" borderId="0" xfId="27" applyFont="1" applyAlignment="1">
      <alignment horizontal="left" vertical="center"/>
    </xf>
    <xf numFmtId="0" fontId="28" fillId="0" borderId="0" xfId="3" applyFont="1"/>
    <xf numFmtId="0" fontId="27" fillId="0" borderId="0" xfId="32" applyFont="1" applyAlignment="1">
      <alignment horizontal="left" vertical="center"/>
    </xf>
    <xf numFmtId="0" fontId="2" fillId="0" borderId="0" xfId="32" applyFont="1"/>
    <xf numFmtId="0" fontId="25" fillId="2" borderId="2" xfId="29" applyFont="1" applyFill="1" applyBorder="1" applyAlignment="1">
      <alignment horizontal="center" vertical="center" wrapText="1"/>
    </xf>
    <xf numFmtId="0" fontId="2" fillId="2" borderId="3" xfId="29" applyFont="1" applyFill="1" applyBorder="1" applyAlignment="1">
      <alignment horizontal="center" vertical="center" wrapText="1"/>
    </xf>
    <xf numFmtId="0" fontId="2" fillId="2" borderId="4" xfId="29" applyFont="1" applyFill="1" applyBorder="1" applyAlignment="1">
      <alignment horizontal="center" vertical="center" wrapText="1"/>
    </xf>
    <xf numFmtId="0" fontId="29" fillId="0" borderId="2" xfId="30" applyFont="1" applyBorder="1" applyAlignment="1">
      <alignment horizontal="center" vertical="center" wrapText="1"/>
    </xf>
    <xf numFmtId="0" fontId="3" fillId="0" borderId="0" xfId="32" applyFont="1"/>
    <xf numFmtId="0" fontId="4" fillId="2" borderId="19" xfId="32" applyFont="1" applyFill="1" applyBorder="1"/>
    <xf numFmtId="0" fontId="4" fillId="2" borderId="20" xfId="32" applyFont="1" applyFill="1" applyBorder="1"/>
    <xf numFmtId="0" fontId="4" fillId="0" borderId="0" xfId="32" applyFont="1"/>
    <xf numFmtId="0" fontId="4" fillId="3" borderId="1" xfId="32" applyFont="1" applyFill="1" applyBorder="1" applyAlignment="1">
      <alignment horizontal="left" indent="1"/>
    </xf>
    <xf numFmtId="0" fontId="4" fillId="3" borderId="13" xfId="32" applyFont="1" applyFill="1" applyBorder="1"/>
    <xf numFmtId="0" fontId="2" fillId="0" borderId="2" xfId="32" applyFont="1" applyBorder="1" applyAlignment="1">
      <alignment horizontal="left" indent="2"/>
    </xf>
    <xf numFmtId="0" fontId="2" fillId="0" borderId="4" xfId="32" applyFont="1" applyBorder="1"/>
    <xf numFmtId="0" fontId="2" fillId="0" borderId="14" xfId="32" applyFont="1" applyBorder="1" applyAlignment="1">
      <alignment horizontal="left" indent="2"/>
    </xf>
    <xf numFmtId="0" fontId="2" fillId="0" borderId="16" xfId="32" applyFont="1" applyBorder="1"/>
    <xf numFmtId="0" fontId="23" fillId="0" borderId="0" xfId="32" applyFont="1"/>
    <xf numFmtId="0" fontId="23" fillId="0" borderId="0" xfId="30" applyFont="1"/>
    <xf numFmtId="0" fontId="2" fillId="0" borderId="19" xfId="32" applyFont="1" applyBorder="1" applyAlignment="1">
      <alignment horizontal="left" indent="2"/>
    </xf>
    <xf numFmtId="0" fontId="2" fillId="0" borderId="20" xfId="32" applyFont="1" applyBorder="1"/>
    <xf numFmtId="164" fontId="2" fillId="0" borderId="7" xfId="1" applyNumberFormat="1" applyFont="1" applyBorder="1" applyAlignment="1"/>
    <xf numFmtId="0" fontId="30" fillId="0" borderId="0" xfId="25" applyFont="1"/>
    <xf numFmtId="0" fontId="2" fillId="0" borderId="33" xfId="32" applyFont="1" applyBorder="1" applyAlignment="1">
      <alignment horizontal="left" indent="2"/>
    </xf>
    <xf numFmtId="0" fontId="2" fillId="0" borderId="34" xfId="32" applyFont="1" applyBorder="1"/>
    <xf numFmtId="164" fontId="2" fillId="0" borderId="37" xfId="1" applyNumberFormat="1" applyFont="1" applyBorder="1" applyAlignment="1"/>
    <xf numFmtId="168" fontId="4" fillId="2" borderId="24" xfId="31" applyNumberFormat="1" applyFont="1" applyFill="1" applyBorder="1" applyAlignment="1"/>
    <xf numFmtId="168" fontId="25" fillId="2" borderId="19" xfId="31" applyNumberFormat="1" applyFont="1" applyFill="1" applyBorder="1" applyAlignment="1"/>
    <xf numFmtId="168" fontId="4" fillId="2" borderId="21" xfId="31" applyNumberFormat="1" applyFont="1" applyFill="1" applyBorder="1" applyAlignment="1"/>
    <xf numFmtId="168" fontId="4" fillId="2" borderId="20" xfId="31" applyNumberFormat="1" applyFont="1" applyFill="1" applyBorder="1" applyAlignment="1"/>
    <xf numFmtId="167" fontId="4" fillId="3" borderId="23" xfId="31" applyNumberFormat="1" applyFont="1" applyFill="1" applyBorder="1" applyAlignment="1"/>
    <xf numFmtId="167" fontId="25" fillId="3" borderId="1" xfId="31" applyNumberFormat="1" applyFont="1" applyFill="1" applyBorder="1" applyAlignment="1"/>
    <xf numFmtId="167" fontId="4" fillId="3" borderId="12" xfId="31" applyNumberFormat="1" applyFont="1" applyFill="1" applyBorder="1" applyAlignment="1"/>
    <xf numFmtId="167" fontId="4" fillId="3" borderId="13" xfId="31" applyNumberFormat="1" applyFont="1" applyFill="1" applyBorder="1" applyAlignment="1"/>
    <xf numFmtId="167" fontId="2" fillId="0" borderId="22" xfId="31" applyNumberFormat="1" applyFont="1" applyBorder="1" applyAlignment="1"/>
    <xf numFmtId="167" fontId="23" fillId="0" borderId="2" xfId="31" applyNumberFormat="1" applyFont="1" applyBorder="1" applyAlignment="1"/>
    <xf numFmtId="167" fontId="2" fillId="0" borderId="3" xfId="31" applyNumberFormat="1" applyFont="1" applyBorder="1" applyAlignment="1"/>
    <xf numFmtId="167" fontId="2" fillId="0" borderId="4" xfId="31" applyNumberFormat="1" applyFont="1" applyBorder="1" applyAlignment="1"/>
    <xf numFmtId="167" fontId="2" fillId="0" borderId="25" xfId="31" applyNumberFormat="1" applyFont="1" applyBorder="1" applyAlignment="1"/>
    <xf numFmtId="167" fontId="23" fillId="0" borderId="14" xfId="31" applyNumberFormat="1" applyFont="1" applyBorder="1" applyAlignment="1"/>
    <xf numFmtId="167" fontId="2" fillId="0" borderId="15" xfId="31" applyNumberFormat="1" applyFont="1" applyBorder="1" applyAlignment="1"/>
    <xf numFmtId="167" fontId="2" fillId="0" borderId="16" xfId="31" applyNumberFormat="1" applyFont="1" applyBorder="1" applyAlignment="1"/>
    <xf numFmtId="167" fontId="23" fillId="0" borderId="2" xfId="31" applyNumberFormat="1" applyFont="1" applyBorder="1" applyAlignment="1">
      <alignment vertical="center"/>
    </xf>
    <xf numFmtId="167" fontId="2" fillId="0" borderId="3" xfId="31" applyNumberFormat="1" applyFont="1" applyBorder="1" applyAlignment="1">
      <alignment vertical="center"/>
    </xf>
    <xf numFmtId="167" fontId="23" fillId="0" borderId="19" xfId="31" applyNumberFormat="1" applyFont="1" applyBorder="1" applyAlignment="1"/>
    <xf numFmtId="167" fontId="2" fillId="0" borderId="21" xfId="31" applyNumberFormat="1" applyFont="1" applyBorder="1" applyAlignment="1"/>
    <xf numFmtId="167" fontId="2" fillId="0" borderId="35" xfId="31" applyNumberFormat="1" applyFont="1" applyBorder="1" applyAlignment="1"/>
    <xf numFmtId="167" fontId="2" fillId="0" borderId="36" xfId="31" applyNumberFormat="1" applyFont="1" applyBorder="1" applyAlignment="1"/>
    <xf numFmtId="167" fontId="2" fillId="0" borderId="34" xfId="31" applyNumberFormat="1" applyFont="1" applyBorder="1" applyAlignment="1"/>
    <xf numFmtId="0" fontId="11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5" xfId="25" applyFont="1" applyBorder="1"/>
    <xf numFmtId="0" fontId="2" fillId="2" borderId="39" xfId="29" applyFont="1" applyFill="1" applyBorder="1" applyAlignment="1">
      <alignment horizontal="center" vertical="center" wrapText="1"/>
    </xf>
    <xf numFmtId="0" fontId="6" fillId="0" borderId="39" xfId="30" applyFont="1" applyBorder="1" applyAlignment="1">
      <alignment horizontal="center" vertical="center" wrapText="1"/>
    </xf>
    <xf numFmtId="167" fontId="2" fillId="0" borderId="39" xfId="31" applyNumberFormat="1" applyFont="1" applyBorder="1" applyAlignment="1"/>
    <xf numFmtId="167" fontId="2" fillId="0" borderId="40" xfId="31" applyNumberFormat="1" applyFont="1" applyBorder="1" applyAlignment="1"/>
    <xf numFmtId="167" fontId="2" fillId="0" borderId="41" xfId="31" applyNumberFormat="1" applyFont="1" applyBorder="1" applyAlignment="1"/>
    <xf numFmtId="0" fontId="5" fillId="0" borderId="0" xfId="2" applyFont="1" applyAlignment="1">
      <alignment horizontal="left" wrapText="1"/>
    </xf>
    <xf numFmtId="0" fontId="23" fillId="0" borderId="0" xfId="26" applyFont="1" applyAlignment="1">
      <alignment horizontal="center"/>
    </xf>
    <xf numFmtId="0" fontId="23" fillId="0" borderId="17" xfId="26" applyFont="1" applyBorder="1" applyAlignment="1">
      <alignment horizontal="center"/>
    </xf>
    <xf numFmtId="0" fontId="25" fillId="0" borderId="3" xfId="26" applyFont="1" applyBorder="1" applyAlignment="1">
      <alignment horizontal="center" vertical="center" wrapText="1"/>
    </xf>
    <xf numFmtId="0" fontId="4" fillId="2" borderId="1" xfId="29" applyFont="1" applyFill="1" applyBorder="1" applyAlignment="1">
      <alignment horizontal="center" vertical="center" wrapText="1"/>
    </xf>
    <xf numFmtId="0" fontId="4" fillId="2" borderId="2" xfId="29" applyFont="1" applyFill="1" applyBorder="1" applyAlignment="1">
      <alignment horizontal="center" vertical="center" wrapText="1"/>
    </xf>
    <xf numFmtId="0" fontId="4" fillId="2" borderId="13" xfId="29" applyFont="1" applyFill="1" applyBorder="1" applyAlignment="1">
      <alignment horizontal="center" vertical="center" wrapText="1"/>
    </xf>
    <xf numFmtId="0" fontId="4" fillId="2" borderId="4" xfId="29" applyFont="1" applyFill="1" applyBorder="1" applyAlignment="1">
      <alignment horizontal="center" vertical="center" wrapText="1"/>
    </xf>
    <xf numFmtId="0" fontId="4" fillId="2" borderId="23" xfId="29" applyFont="1" applyFill="1" applyBorder="1" applyAlignment="1">
      <alignment horizontal="center" vertical="center" wrapText="1"/>
    </xf>
    <xf numFmtId="0" fontId="4" fillId="2" borderId="22" xfId="29" applyFont="1" applyFill="1" applyBorder="1" applyAlignment="1">
      <alignment horizontal="center" vertical="center" wrapText="1"/>
    </xf>
    <xf numFmtId="0" fontId="4" fillId="2" borderId="12" xfId="29" applyFont="1" applyFill="1" applyBorder="1" applyAlignment="1">
      <alignment horizontal="center" vertical="center" wrapText="1"/>
    </xf>
    <xf numFmtId="0" fontId="4" fillId="2" borderId="38" xfId="29" applyFont="1" applyFill="1" applyBorder="1" applyAlignment="1">
      <alignment horizontal="center" vertical="center" wrapText="1"/>
    </xf>
    <xf numFmtId="0" fontId="4" fillId="2" borderId="26" xfId="29" applyFont="1" applyFill="1" applyBorder="1" applyAlignment="1">
      <alignment horizontal="center" vertical="center" wrapText="1"/>
    </xf>
    <xf numFmtId="0" fontId="4" fillId="2" borderId="18" xfId="29" applyFont="1" applyFill="1" applyBorder="1" applyAlignment="1">
      <alignment horizontal="center" vertical="center" wrapText="1"/>
    </xf>
    <xf numFmtId="0" fontId="4" fillId="2" borderId="26" xfId="24" applyFont="1" applyFill="1" applyBorder="1" applyAlignment="1">
      <alignment horizontal="center" vertical="center" wrapText="1"/>
    </xf>
    <xf numFmtId="0" fontId="4" fillId="2" borderId="18" xfId="24" applyFont="1" applyFill="1" applyBorder="1" applyAlignment="1">
      <alignment horizontal="center" vertical="center" wrapText="1"/>
    </xf>
    <xf numFmtId="0" fontId="4" fillId="2" borderId="1" xfId="24" applyFont="1" applyFill="1" applyBorder="1" applyAlignment="1">
      <alignment horizontal="center" vertical="center" wrapText="1"/>
    </xf>
    <xf numFmtId="0" fontId="4" fillId="2" borderId="12" xfId="24" applyFont="1" applyFill="1" applyBorder="1" applyAlignment="1">
      <alignment horizontal="center" vertical="center" wrapText="1"/>
    </xf>
    <xf numFmtId="0" fontId="4" fillId="2" borderId="13" xfId="24" applyFont="1" applyFill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0" xfId="0" applyFont="1" applyBorder="1" applyAlignment="1">
      <alignment vertical="center"/>
    </xf>
  </cellXfs>
  <cellStyles count="33">
    <cellStyle name="Comma 2" xfId="4" xr:uid="{00000000-0005-0000-0000-000000000000}"/>
    <cellStyle name="Comma 2 2" xfId="8" xr:uid="{00000000-0005-0000-0000-000001000000}"/>
    <cellStyle name="Comma 2 2 2" xfId="16" xr:uid="{00000000-0005-0000-0000-000002000000}"/>
    <cellStyle name="Comma 2 3" xfId="13" xr:uid="{00000000-0005-0000-0000-000003000000}"/>
    <cellStyle name="Comma 2 4" xfId="31" xr:uid="{00000000-0005-0000-0000-000004000000}"/>
    <cellStyle name="Comma 3" xfId="17" xr:uid="{00000000-0005-0000-0000-000005000000}"/>
    <cellStyle name="Comma 4" xfId="6" xr:uid="{00000000-0005-0000-0000-000006000000}"/>
    <cellStyle name="Comma 4 2" xfId="18" xr:uid="{00000000-0005-0000-0000-000007000000}"/>
    <cellStyle name="Comma 5" xfId="9" xr:uid="{00000000-0005-0000-0000-000008000000}"/>
    <cellStyle name="Comma_R0001_veiktais_darbs_2009_UZŅEMŠANAS_NODAĻA" xfId="24" xr:uid="{00000000-0005-0000-0000-000009000000}"/>
    <cellStyle name="Comma_R0001_veiktais_darbs_2009_UZŅEMŠANAS_NODAĻA 2" xfId="29" xr:uid="{00000000-0005-0000-0000-00000A000000}"/>
    <cellStyle name="Normal" xfId="0" builtinId="0"/>
    <cellStyle name="Normal 10" xfId="30" xr:uid="{00000000-0005-0000-0000-00000C000000}"/>
    <cellStyle name="Normal 2" xfId="11" xr:uid="{00000000-0005-0000-0000-00000D000000}"/>
    <cellStyle name="Normal 2 2" xfId="19" xr:uid="{00000000-0005-0000-0000-00000E000000}"/>
    <cellStyle name="Normal 2 2 2" xfId="25" xr:uid="{00000000-0005-0000-0000-00000F000000}"/>
    <cellStyle name="Normal 2 3" xfId="20" xr:uid="{00000000-0005-0000-0000-000010000000}"/>
    <cellStyle name="Normal 2 4" xfId="2" xr:uid="{00000000-0005-0000-0000-000011000000}"/>
    <cellStyle name="Normal 2 5" xfId="27" xr:uid="{00000000-0005-0000-0000-000012000000}"/>
    <cellStyle name="Normal 2 5 2" xfId="32" xr:uid="{AC2008D2-A500-44B5-A3AD-21BDCBA61579}"/>
    <cellStyle name="Normal 3" xfId="3" xr:uid="{00000000-0005-0000-0000-000013000000}"/>
    <cellStyle name="Normal 4" xfId="21" xr:uid="{00000000-0005-0000-0000-000014000000}"/>
    <cellStyle name="Normal 5" xfId="15" xr:uid="{00000000-0005-0000-0000-000015000000}"/>
    <cellStyle name="Normal 9" xfId="22" xr:uid="{00000000-0005-0000-0000-000016000000}"/>
    <cellStyle name="Normal_parskatu_tabulas_uz5_III_rikojumam 2" xfId="26" xr:uid="{00000000-0005-0000-0000-000017000000}"/>
    <cellStyle name="Normal_rindu_garums_veidlapa" xfId="28" xr:uid="{00000000-0005-0000-0000-000018000000}"/>
    <cellStyle name="Percent" xfId="1" builtinId="5"/>
    <cellStyle name="Percent 2" xfId="5" xr:uid="{00000000-0005-0000-0000-00001A000000}"/>
    <cellStyle name="Percent 2 2" xfId="12" xr:uid="{00000000-0005-0000-0000-00001B000000}"/>
    <cellStyle name="Percent 3" xfId="14" xr:uid="{00000000-0005-0000-0000-00001C000000}"/>
    <cellStyle name="Percent 4" xfId="7" xr:uid="{00000000-0005-0000-0000-00001D000000}"/>
    <cellStyle name="Percent 4 2" xfId="23" xr:uid="{00000000-0005-0000-0000-00001E000000}"/>
    <cellStyle name="Percent 5" xfId="10" xr:uid="{00000000-0005-0000-0000-00001F000000}"/>
  </cellStyles>
  <dxfs count="0"/>
  <tableStyles count="1" defaultTableStyle="TableStyleMedium2" defaultPivotStyle="PivotStyleLight16">
    <tableStyle name="Invisible" pivot="0" table="0" count="0" xr9:uid="{4BC0DDC7-D401-4A2F-88A9-6CA8C05E544B}"/>
  </tableStyles>
  <colors>
    <mruColors>
      <color rgb="FFFF9900"/>
      <color rgb="FFECA518"/>
      <color rgb="FFFFF9F3"/>
      <color rgb="FFFFF0E1"/>
      <color rgb="FFF4D5B6"/>
      <color rgb="FFFFEAD9"/>
      <color rgb="FFFEE9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333658</xdr:colOff>
      <xdr:row>0</xdr:row>
      <xdr:rowOff>0</xdr:rowOff>
    </xdr:from>
    <xdr:ext cx="1714217" cy="920750"/>
    <xdr:pic>
      <xdr:nvPicPr>
        <xdr:cNvPr id="2" name="Picture 1">
          <a:extLst>
            <a:ext uri="{FF2B5EF4-FFF2-40B4-BE49-F238E27FC236}">
              <a16:creationId xmlns:a16="http://schemas.microsoft.com/office/drawing/2014/main" id="{E6E066FC-14AD-48D9-9110-8A707E3C2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018" y="0"/>
          <a:ext cx="1714217" cy="920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333658</xdr:colOff>
      <xdr:row>0</xdr:row>
      <xdr:rowOff>0</xdr:rowOff>
    </xdr:from>
    <xdr:ext cx="1714217" cy="920750"/>
    <xdr:pic>
      <xdr:nvPicPr>
        <xdr:cNvPr id="2" name="Picture 1">
          <a:extLst>
            <a:ext uri="{FF2B5EF4-FFF2-40B4-BE49-F238E27FC236}">
              <a16:creationId xmlns:a16="http://schemas.microsoft.com/office/drawing/2014/main" id="{81BE1B6C-8F31-4ABE-9018-E36AC0EF1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5033" y="0"/>
          <a:ext cx="1714217" cy="92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91F2-4D9C-4423-B74A-D09A4422063E}">
  <sheetPr>
    <tabColor rgb="FFFF0000"/>
  </sheetPr>
  <dimension ref="A1:O61"/>
  <sheetViews>
    <sheetView tabSelected="1" zoomScale="70" zoomScaleNormal="7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X46" sqref="X46"/>
    </sheetView>
  </sheetViews>
  <sheetFormatPr defaultRowHeight="15.6" x14ac:dyDescent="0.3"/>
  <cols>
    <col min="1" max="1" width="43" style="81" customWidth="1"/>
    <col min="2" max="2" width="13" style="81" customWidth="1"/>
    <col min="3" max="3" width="13.33203125" style="81" customWidth="1"/>
    <col min="4" max="4" width="16" style="96" customWidth="1"/>
    <col min="5" max="5" width="12.5546875" style="81" customWidth="1"/>
    <col min="6" max="6" width="12" style="81" customWidth="1"/>
    <col min="7" max="10" width="8.6640625" style="81" customWidth="1"/>
    <col min="11" max="11" width="12.88671875" style="81" customWidth="1"/>
    <col min="12" max="12" width="12.5546875" style="81" customWidth="1"/>
    <col min="13" max="13" width="8.6640625" style="81" customWidth="1"/>
    <col min="14" max="14" width="20.5546875" style="81" customWidth="1"/>
    <col min="15" max="31" width="8.88671875" style="81"/>
    <col min="32" max="32" width="41.33203125" style="81" customWidth="1"/>
    <col min="33" max="33" width="8.88671875" style="81"/>
    <col min="34" max="34" width="15.6640625" style="81" customWidth="1"/>
    <col min="35" max="35" width="14.6640625" style="81" customWidth="1"/>
    <col min="36" max="36" width="20.109375" style="81" customWidth="1"/>
    <col min="37" max="287" width="8.88671875" style="81"/>
    <col min="288" max="288" width="41.33203125" style="81" customWidth="1"/>
    <col min="289" max="289" width="8.88671875" style="81"/>
    <col min="290" max="290" width="15.6640625" style="81" customWidth="1"/>
    <col min="291" max="291" width="14.6640625" style="81" customWidth="1"/>
    <col min="292" max="292" width="20.109375" style="81" customWidth="1"/>
    <col min="293" max="543" width="8.88671875" style="81"/>
    <col min="544" max="544" width="41.33203125" style="81" customWidth="1"/>
    <col min="545" max="545" width="8.88671875" style="81"/>
    <col min="546" max="546" width="15.6640625" style="81" customWidth="1"/>
    <col min="547" max="547" width="14.6640625" style="81" customWidth="1"/>
    <col min="548" max="548" width="20.109375" style="81" customWidth="1"/>
    <col min="549" max="799" width="8.88671875" style="81"/>
    <col min="800" max="800" width="41.33203125" style="81" customWidth="1"/>
    <col min="801" max="801" width="8.88671875" style="81"/>
    <col min="802" max="802" width="15.6640625" style="81" customWidth="1"/>
    <col min="803" max="803" width="14.6640625" style="81" customWidth="1"/>
    <col min="804" max="804" width="20.109375" style="81" customWidth="1"/>
    <col min="805" max="1055" width="8.88671875" style="81"/>
    <col min="1056" max="1056" width="41.33203125" style="81" customWidth="1"/>
    <col min="1057" max="1057" width="8.88671875" style="81"/>
    <col min="1058" max="1058" width="15.6640625" style="81" customWidth="1"/>
    <col min="1059" max="1059" width="14.6640625" style="81" customWidth="1"/>
    <col min="1060" max="1060" width="20.109375" style="81" customWidth="1"/>
    <col min="1061" max="1311" width="8.88671875" style="81"/>
    <col min="1312" max="1312" width="41.33203125" style="81" customWidth="1"/>
    <col min="1313" max="1313" width="8.88671875" style="81"/>
    <col min="1314" max="1314" width="15.6640625" style="81" customWidth="1"/>
    <col min="1315" max="1315" width="14.6640625" style="81" customWidth="1"/>
    <col min="1316" max="1316" width="20.109375" style="81" customWidth="1"/>
    <col min="1317" max="1567" width="8.88671875" style="81"/>
    <col min="1568" max="1568" width="41.33203125" style="81" customWidth="1"/>
    <col min="1569" max="1569" width="8.88671875" style="81"/>
    <col min="1570" max="1570" width="15.6640625" style="81" customWidth="1"/>
    <col min="1571" max="1571" width="14.6640625" style="81" customWidth="1"/>
    <col min="1572" max="1572" width="20.109375" style="81" customWidth="1"/>
    <col min="1573" max="1823" width="8.88671875" style="81"/>
    <col min="1824" max="1824" width="41.33203125" style="81" customWidth="1"/>
    <col min="1825" max="1825" width="8.88671875" style="81"/>
    <col min="1826" max="1826" width="15.6640625" style="81" customWidth="1"/>
    <col min="1827" max="1827" width="14.6640625" style="81" customWidth="1"/>
    <col min="1828" max="1828" width="20.109375" style="81" customWidth="1"/>
    <col min="1829" max="2079" width="8.88671875" style="81"/>
    <col min="2080" max="2080" width="41.33203125" style="81" customWidth="1"/>
    <col min="2081" max="2081" width="8.88671875" style="81"/>
    <col min="2082" max="2082" width="15.6640625" style="81" customWidth="1"/>
    <col min="2083" max="2083" width="14.6640625" style="81" customWidth="1"/>
    <col min="2084" max="2084" width="20.109375" style="81" customWidth="1"/>
    <col min="2085" max="2335" width="8.88671875" style="81"/>
    <col min="2336" max="2336" width="41.33203125" style="81" customWidth="1"/>
    <col min="2337" max="2337" width="8.88671875" style="81"/>
    <col min="2338" max="2338" width="15.6640625" style="81" customWidth="1"/>
    <col min="2339" max="2339" width="14.6640625" style="81" customWidth="1"/>
    <col min="2340" max="2340" width="20.109375" style="81" customWidth="1"/>
    <col min="2341" max="2591" width="8.88671875" style="81"/>
    <col min="2592" max="2592" width="41.33203125" style="81" customWidth="1"/>
    <col min="2593" max="2593" width="8.88671875" style="81"/>
    <col min="2594" max="2594" width="15.6640625" style="81" customWidth="1"/>
    <col min="2595" max="2595" width="14.6640625" style="81" customWidth="1"/>
    <col min="2596" max="2596" width="20.109375" style="81" customWidth="1"/>
    <col min="2597" max="2847" width="8.88671875" style="81"/>
    <col min="2848" max="2848" width="41.33203125" style="81" customWidth="1"/>
    <col min="2849" max="2849" width="8.88671875" style="81"/>
    <col min="2850" max="2850" width="15.6640625" style="81" customWidth="1"/>
    <col min="2851" max="2851" width="14.6640625" style="81" customWidth="1"/>
    <col min="2852" max="2852" width="20.109375" style="81" customWidth="1"/>
    <col min="2853" max="3103" width="8.88671875" style="81"/>
    <col min="3104" max="3104" width="41.33203125" style="81" customWidth="1"/>
    <col min="3105" max="3105" width="8.88671875" style="81"/>
    <col min="3106" max="3106" width="15.6640625" style="81" customWidth="1"/>
    <col min="3107" max="3107" width="14.6640625" style="81" customWidth="1"/>
    <col min="3108" max="3108" width="20.109375" style="81" customWidth="1"/>
    <col min="3109" max="3359" width="8.88671875" style="81"/>
    <col min="3360" max="3360" width="41.33203125" style="81" customWidth="1"/>
    <col min="3361" max="3361" width="8.88671875" style="81"/>
    <col min="3362" max="3362" width="15.6640625" style="81" customWidth="1"/>
    <col min="3363" max="3363" width="14.6640625" style="81" customWidth="1"/>
    <col min="3364" max="3364" width="20.109375" style="81" customWidth="1"/>
    <col min="3365" max="3615" width="8.88671875" style="81"/>
    <col min="3616" max="3616" width="41.33203125" style="81" customWidth="1"/>
    <col min="3617" max="3617" width="8.88671875" style="81"/>
    <col min="3618" max="3618" width="15.6640625" style="81" customWidth="1"/>
    <col min="3619" max="3619" width="14.6640625" style="81" customWidth="1"/>
    <col min="3620" max="3620" width="20.109375" style="81" customWidth="1"/>
    <col min="3621" max="3871" width="8.88671875" style="81"/>
    <col min="3872" max="3872" width="41.33203125" style="81" customWidth="1"/>
    <col min="3873" max="3873" width="8.88671875" style="81"/>
    <col min="3874" max="3874" width="15.6640625" style="81" customWidth="1"/>
    <col min="3875" max="3875" width="14.6640625" style="81" customWidth="1"/>
    <col min="3876" max="3876" width="20.109375" style="81" customWidth="1"/>
    <col min="3877" max="4127" width="8.88671875" style="81"/>
    <col min="4128" max="4128" width="41.33203125" style="81" customWidth="1"/>
    <col min="4129" max="4129" width="8.88671875" style="81"/>
    <col min="4130" max="4130" width="15.6640625" style="81" customWidth="1"/>
    <col min="4131" max="4131" width="14.6640625" style="81" customWidth="1"/>
    <col min="4132" max="4132" width="20.109375" style="81" customWidth="1"/>
    <col min="4133" max="4383" width="8.88671875" style="81"/>
    <col min="4384" max="4384" width="41.33203125" style="81" customWidth="1"/>
    <col min="4385" max="4385" width="8.88671875" style="81"/>
    <col min="4386" max="4386" width="15.6640625" style="81" customWidth="1"/>
    <col min="4387" max="4387" width="14.6640625" style="81" customWidth="1"/>
    <col min="4388" max="4388" width="20.109375" style="81" customWidth="1"/>
    <col min="4389" max="4639" width="8.88671875" style="81"/>
    <col min="4640" max="4640" width="41.33203125" style="81" customWidth="1"/>
    <col min="4641" max="4641" width="8.88671875" style="81"/>
    <col min="4642" max="4642" width="15.6640625" style="81" customWidth="1"/>
    <col min="4643" max="4643" width="14.6640625" style="81" customWidth="1"/>
    <col min="4644" max="4644" width="20.109375" style="81" customWidth="1"/>
    <col min="4645" max="4895" width="8.88671875" style="81"/>
    <col min="4896" max="4896" width="41.33203125" style="81" customWidth="1"/>
    <col min="4897" max="4897" width="8.88671875" style="81"/>
    <col min="4898" max="4898" width="15.6640625" style="81" customWidth="1"/>
    <col min="4899" max="4899" width="14.6640625" style="81" customWidth="1"/>
    <col min="4900" max="4900" width="20.109375" style="81" customWidth="1"/>
    <col min="4901" max="5151" width="8.88671875" style="81"/>
    <col min="5152" max="5152" width="41.33203125" style="81" customWidth="1"/>
    <col min="5153" max="5153" width="8.88671875" style="81"/>
    <col min="5154" max="5154" width="15.6640625" style="81" customWidth="1"/>
    <col min="5155" max="5155" width="14.6640625" style="81" customWidth="1"/>
    <col min="5156" max="5156" width="20.109375" style="81" customWidth="1"/>
    <col min="5157" max="5407" width="8.88671875" style="81"/>
    <col min="5408" max="5408" width="41.33203125" style="81" customWidth="1"/>
    <col min="5409" max="5409" width="8.88671875" style="81"/>
    <col min="5410" max="5410" width="15.6640625" style="81" customWidth="1"/>
    <col min="5411" max="5411" width="14.6640625" style="81" customWidth="1"/>
    <col min="5412" max="5412" width="20.109375" style="81" customWidth="1"/>
    <col min="5413" max="5663" width="8.88671875" style="81"/>
    <col min="5664" max="5664" width="41.33203125" style="81" customWidth="1"/>
    <col min="5665" max="5665" width="8.88671875" style="81"/>
    <col min="5666" max="5666" width="15.6640625" style="81" customWidth="1"/>
    <col min="5667" max="5667" width="14.6640625" style="81" customWidth="1"/>
    <col min="5668" max="5668" width="20.109375" style="81" customWidth="1"/>
    <col min="5669" max="5919" width="8.88671875" style="81"/>
    <col min="5920" max="5920" width="41.33203125" style="81" customWidth="1"/>
    <col min="5921" max="5921" width="8.88671875" style="81"/>
    <col min="5922" max="5922" width="15.6640625" style="81" customWidth="1"/>
    <col min="5923" max="5923" width="14.6640625" style="81" customWidth="1"/>
    <col min="5924" max="5924" width="20.109375" style="81" customWidth="1"/>
    <col min="5925" max="6175" width="8.88671875" style="81"/>
    <col min="6176" max="6176" width="41.33203125" style="81" customWidth="1"/>
    <col min="6177" max="6177" width="8.88671875" style="81"/>
    <col min="6178" max="6178" width="15.6640625" style="81" customWidth="1"/>
    <col min="6179" max="6179" width="14.6640625" style="81" customWidth="1"/>
    <col min="6180" max="6180" width="20.109375" style="81" customWidth="1"/>
    <col min="6181" max="6431" width="8.88671875" style="81"/>
    <col min="6432" max="6432" width="41.33203125" style="81" customWidth="1"/>
    <col min="6433" max="6433" width="8.88671875" style="81"/>
    <col min="6434" max="6434" width="15.6640625" style="81" customWidth="1"/>
    <col min="6435" max="6435" width="14.6640625" style="81" customWidth="1"/>
    <col min="6436" max="6436" width="20.109375" style="81" customWidth="1"/>
    <col min="6437" max="6687" width="8.88671875" style="81"/>
    <col min="6688" max="6688" width="41.33203125" style="81" customWidth="1"/>
    <col min="6689" max="6689" width="8.88671875" style="81"/>
    <col min="6690" max="6690" width="15.6640625" style="81" customWidth="1"/>
    <col min="6691" max="6691" width="14.6640625" style="81" customWidth="1"/>
    <col min="6692" max="6692" width="20.109375" style="81" customWidth="1"/>
    <col min="6693" max="6943" width="8.88671875" style="81"/>
    <col min="6944" max="6944" width="41.33203125" style="81" customWidth="1"/>
    <col min="6945" max="6945" width="8.88671875" style="81"/>
    <col min="6946" max="6946" width="15.6640625" style="81" customWidth="1"/>
    <col min="6947" max="6947" width="14.6640625" style="81" customWidth="1"/>
    <col min="6948" max="6948" width="20.109375" style="81" customWidth="1"/>
    <col min="6949" max="7199" width="8.88671875" style="81"/>
    <col min="7200" max="7200" width="41.33203125" style="81" customWidth="1"/>
    <col min="7201" max="7201" width="8.88671875" style="81"/>
    <col min="7202" max="7202" width="15.6640625" style="81" customWidth="1"/>
    <col min="7203" max="7203" width="14.6640625" style="81" customWidth="1"/>
    <col min="7204" max="7204" width="20.109375" style="81" customWidth="1"/>
    <col min="7205" max="7455" width="8.88671875" style="81"/>
    <col min="7456" max="7456" width="41.33203125" style="81" customWidth="1"/>
    <col min="7457" max="7457" width="8.88671875" style="81"/>
    <col min="7458" max="7458" width="15.6640625" style="81" customWidth="1"/>
    <col min="7459" max="7459" width="14.6640625" style="81" customWidth="1"/>
    <col min="7460" max="7460" width="20.109375" style="81" customWidth="1"/>
    <col min="7461" max="7711" width="8.88671875" style="81"/>
    <col min="7712" max="7712" width="41.33203125" style="81" customWidth="1"/>
    <col min="7713" max="7713" width="8.88671875" style="81"/>
    <col min="7714" max="7714" width="15.6640625" style="81" customWidth="1"/>
    <col min="7715" max="7715" width="14.6640625" style="81" customWidth="1"/>
    <col min="7716" max="7716" width="20.109375" style="81" customWidth="1"/>
    <col min="7717" max="7967" width="8.88671875" style="81"/>
    <col min="7968" max="7968" width="41.33203125" style="81" customWidth="1"/>
    <col min="7969" max="7969" width="8.88671875" style="81"/>
    <col min="7970" max="7970" width="15.6640625" style="81" customWidth="1"/>
    <col min="7971" max="7971" width="14.6640625" style="81" customWidth="1"/>
    <col min="7972" max="7972" width="20.109375" style="81" customWidth="1"/>
    <col min="7973" max="8223" width="8.88671875" style="81"/>
    <col min="8224" max="8224" width="41.33203125" style="81" customWidth="1"/>
    <col min="8225" max="8225" width="8.88671875" style="81"/>
    <col min="8226" max="8226" width="15.6640625" style="81" customWidth="1"/>
    <col min="8227" max="8227" width="14.6640625" style="81" customWidth="1"/>
    <col min="8228" max="8228" width="20.109375" style="81" customWidth="1"/>
    <col min="8229" max="8479" width="8.88671875" style="81"/>
    <col min="8480" max="8480" width="41.33203125" style="81" customWidth="1"/>
    <col min="8481" max="8481" width="8.88671875" style="81"/>
    <col min="8482" max="8482" width="15.6640625" style="81" customWidth="1"/>
    <col min="8483" max="8483" width="14.6640625" style="81" customWidth="1"/>
    <col min="8484" max="8484" width="20.109375" style="81" customWidth="1"/>
    <col min="8485" max="8735" width="8.88671875" style="81"/>
    <col min="8736" max="8736" width="41.33203125" style="81" customWidth="1"/>
    <col min="8737" max="8737" width="8.88671875" style="81"/>
    <col min="8738" max="8738" width="15.6640625" style="81" customWidth="1"/>
    <col min="8739" max="8739" width="14.6640625" style="81" customWidth="1"/>
    <col min="8740" max="8740" width="20.109375" style="81" customWidth="1"/>
    <col min="8741" max="8991" width="8.88671875" style="81"/>
    <col min="8992" max="8992" width="41.33203125" style="81" customWidth="1"/>
    <col min="8993" max="8993" width="8.88671875" style="81"/>
    <col min="8994" max="8994" width="15.6640625" style="81" customWidth="1"/>
    <col min="8995" max="8995" width="14.6640625" style="81" customWidth="1"/>
    <col min="8996" max="8996" width="20.109375" style="81" customWidth="1"/>
    <col min="8997" max="9247" width="8.88671875" style="81"/>
    <col min="9248" max="9248" width="41.33203125" style="81" customWidth="1"/>
    <col min="9249" max="9249" width="8.88671875" style="81"/>
    <col min="9250" max="9250" width="15.6640625" style="81" customWidth="1"/>
    <col min="9251" max="9251" width="14.6640625" style="81" customWidth="1"/>
    <col min="9252" max="9252" width="20.109375" style="81" customWidth="1"/>
    <col min="9253" max="9503" width="8.88671875" style="81"/>
    <col min="9504" max="9504" width="41.33203125" style="81" customWidth="1"/>
    <col min="9505" max="9505" width="8.88671875" style="81"/>
    <col min="9506" max="9506" width="15.6640625" style="81" customWidth="1"/>
    <col min="9507" max="9507" width="14.6640625" style="81" customWidth="1"/>
    <col min="9508" max="9508" width="20.109375" style="81" customWidth="1"/>
    <col min="9509" max="9759" width="8.88671875" style="81"/>
    <col min="9760" max="9760" width="41.33203125" style="81" customWidth="1"/>
    <col min="9761" max="9761" width="8.88671875" style="81"/>
    <col min="9762" max="9762" width="15.6640625" style="81" customWidth="1"/>
    <col min="9763" max="9763" width="14.6640625" style="81" customWidth="1"/>
    <col min="9764" max="9764" width="20.109375" style="81" customWidth="1"/>
    <col min="9765" max="10015" width="8.88671875" style="81"/>
    <col min="10016" max="10016" width="41.33203125" style="81" customWidth="1"/>
    <col min="10017" max="10017" width="8.88671875" style="81"/>
    <col min="10018" max="10018" width="15.6640625" style="81" customWidth="1"/>
    <col min="10019" max="10019" width="14.6640625" style="81" customWidth="1"/>
    <col min="10020" max="10020" width="20.109375" style="81" customWidth="1"/>
    <col min="10021" max="10271" width="8.88671875" style="81"/>
    <col min="10272" max="10272" width="41.33203125" style="81" customWidth="1"/>
    <col min="10273" max="10273" width="8.88671875" style="81"/>
    <col min="10274" max="10274" width="15.6640625" style="81" customWidth="1"/>
    <col min="10275" max="10275" width="14.6640625" style="81" customWidth="1"/>
    <col min="10276" max="10276" width="20.109375" style="81" customWidth="1"/>
    <col min="10277" max="10527" width="8.88671875" style="81"/>
    <col min="10528" max="10528" width="41.33203125" style="81" customWidth="1"/>
    <col min="10529" max="10529" width="8.88671875" style="81"/>
    <col min="10530" max="10530" width="15.6640625" style="81" customWidth="1"/>
    <col min="10531" max="10531" width="14.6640625" style="81" customWidth="1"/>
    <col min="10532" max="10532" width="20.109375" style="81" customWidth="1"/>
    <col min="10533" max="10783" width="8.88671875" style="81"/>
    <col min="10784" max="10784" width="41.33203125" style="81" customWidth="1"/>
    <col min="10785" max="10785" width="8.88671875" style="81"/>
    <col min="10786" max="10786" width="15.6640625" style="81" customWidth="1"/>
    <col min="10787" max="10787" width="14.6640625" style="81" customWidth="1"/>
    <col min="10788" max="10788" width="20.109375" style="81" customWidth="1"/>
    <col min="10789" max="11039" width="8.88671875" style="81"/>
    <col min="11040" max="11040" width="41.33203125" style="81" customWidth="1"/>
    <col min="11041" max="11041" width="8.88671875" style="81"/>
    <col min="11042" max="11042" width="15.6640625" style="81" customWidth="1"/>
    <col min="11043" max="11043" width="14.6640625" style="81" customWidth="1"/>
    <col min="11044" max="11044" width="20.109375" style="81" customWidth="1"/>
    <col min="11045" max="11295" width="8.88671875" style="81"/>
    <col min="11296" max="11296" width="41.33203125" style="81" customWidth="1"/>
    <col min="11297" max="11297" width="8.88671875" style="81"/>
    <col min="11298" max="11298" width="15.6640625" style="81" customWidth="1"/>
    <col min="11299" max="11299" width="14.6640625" style="81" customWidth="1"/>
    <col min="11300" max="11300" width="20.109375" style="81" customWidth="1"/>
    <col min="11301" max="11551" width="8.88671875" style="81"/>
    <col min="11552" max="11552" width="41.33203125" style="81" customWidth="1"/>
    <col min="11553" max="11553" width="8.88671875" style="81"/>
    <col min="11554" max="11554" width="15.6640625" style="81" customWidth="1"/>
    <col min="11555" max="11555" width="14.6640625" style="81" customWidth="1"/>
    <col min="11556" max="11556" width="20.109375" style="81" customWidth="1"/>
    <col min="11557" max="11807" width="8.88671875" style="81"/>
    <col min="11808" max="11808" width="41.33203125" style="81" customWidth="1"/>
    <col min="11809" max="11809" width="8.88671875" style="81"/>
    <col min="11810" max="11810" width="15.6640625" style="81" customWidth="1"/>
    <col min="11811" max="11811" width="14.6640625" style="81" customWidth="1"/>
    <col min="11812" max="11812" width="20.109375" style="81" customWidth="1"/>
    <col min="11813" max="12063" width="8.88671875" style="81"/>
    <col min="12064" max="12064" width="41.33203125" style="81" customWidth="1"/>
    <col min="12065" max="12065" width="8.88671875" style="81"/>
    <col min="12066" max="12066" width="15.6640625" style="81" customWidth="1"/>
    <col min="12067" max="12067" width="14.6640625" style="81" customWidth="1"/>
    <col min="12068" max="12068" width="20.109375" style="81" customWidth="1"/>
    <col min="12069" max="12319" width="8.88671875" style="81"/>
    <col min="12320" max="12320" width="41.33203125" style="81" customWidth="1"/>
    <col min="12321" max="12321" width="8.88671875" style="81"/>
    <col min="12322" max="12322" width="15.6640625" style="81" customWidth="1"/>
    <col min="12323" max="12323" width="14.6640625" style="81" customWidth="1"/>
    <col min="12324" max="12324" width="20.109375" style="81" customWidth="1"/>
    <col min="12325" max="12575" width="8.88671875" style="81"/>
    <col min="12576" max="12576" width="41.33203125" style="81" customWidth="1"/>
    <col min="12577" max="12577" width="8.88671875" style="81"/>
    <col min="12578" max="12578" width="15.6640625" style="81" customWidth="1"/>
    <col min="12579" max="12579" width="14.6640625" style="81" customWidth="1"/>
    <col min="12580" max="12580" width="20.109375" style="81" customWidth="1"/>
    <col min="12581" max="12831" width="8.88671875" style="81"/>
    <col min="12832" max="12832" width="41.33203125" style="81" customWidth="1"/>
    <col min="12833" max="12833" width="8.88671875" style="81"/>
    <col min="12834" max="12834" width="15.6640625" style="81" customWidth="1"/>
    <col min="12835" max="12835" width="14.6640625" style="81" customWidth="1"/>
    <col min="12836" max="12836" width="20.109375" style="81" customWidth="1"/>
    <col min="12837" max="13087" width="8.88671875" style="81"/>
    <col min="13088" max="13088" width="41.33203125" style="81" customWidth="1"/>
    <col min="13089" max="13089" width="8.88671875" style="81"/>
    <col min="13090" max="13090" width="15.6640625" style="81" customWidth="1"/>
    <col min="13091" max="13091" width="14.6640625" style="81" customWidth="1"/>
    <col min="13092" max="13092" width="20.109375" style="81" customWidth="1"/>
    <col min="13093" max="13343" width="8.88671875" style="81"/>
    <col min="13344" max="13344" width="41.33203125" style="81" customWidth="1"/>
    <col min="13345" max="13345" width="8.88671875" style="81"/>
    <col min="13346" max="13346" width="15.6640625" style="81" customWidth="1"/>
    <col min="13347" max="13347" width="14.6640625" style="81" customWidth="1"/>
    <col min="13348" max="13348" width="20.109375" style="81" customWidth="1"/>
    <col min="13349" max="13599" width="8.88671875" style="81"/>
    <col min="13600" max="13600" width="41.33203125" style="81" customWidth="1"/>
    <col min="13601" max="13601" width="8.88671875" style="81"/>
    <col min="13602" max="13602" width="15.6640625" style="81" customWidth="1"/>
    <col min="13603" max="13603" width="14.6640625" style="81" customWidth="1"/>
    <col min="13604" max="13604" width="20.109375" style="81" customWidth="1"/>
    <col min="13605" max="13855" width="8.88671875" style="81"/>
    <col min="13856" max="13856" width="41.33203125" style="81" customWidth="1"/>
    <col min="13857" max="13857" width="8.88671875" style="81"/>
    <col min="13858" max="13858" width="15.6640625" style="81" customWidth="1"/>
    <col min="13859" max="13859" width="14.6640625" style="81" customWidth="1"/>
    <col min="13860" max="13860" width="20.109375" style="81" customWidth="1"/>
    <col min="13861" max="14111" width="8.88671875" style="81"/>
    <col min="14112" max="14112" width="41.33203125" style="81" customWidth="1"/>
    <col min="14113" max="14113" width="8.88671875" style="81"/>
    <col min="14114" max="14114" width="15.6640625" style="81" customWidth="1"/>
    <col min="14115" max="14115" width="14.6640625" style="81" customWidth="1"/>
    <col min="14116" max="14116" width="20.109375" style="81" customWidth="1"/>
    <col min="14117" max="14367" width="8.88671875" style="81"/>
    <col min="14368" max="14368" width="41.33203125" style="81" customWidth="1"/>
    <col min="14369" max="14369" width="8.88671875" style="81"/>
    <col min="14370" max="14370" width="15.6640625" style="81" customWidth="1"/>
    <col min="14371" max="14371" width="14.6640625" style="81" customWidth="1"/>
    <col min="14372" max="14372" width="20.109375" style="81" customWidth="1"/>
    <col min="14373" max="14623" width="8.88671875" style="81"/>
    <col min="14624" max="14624" width="41.33203125" style="81" customWidth="1"/>
    <col min="14625" max="14625" width="8.88671875" style="81"/>
    <col min="14626" max="14626" width="15.6640625" style="81" customWidth="1"/>
    <col min="14627" max="14627" width="14.6640625" style="81" customWidth="1"/>
    <col min="14628" max="14628" width="20.109375" style="81" customWidth="1"/>
    <col min="14629" max="14879" width="8.88671875" style="81"/>
    <col min="14880" max="14880" width="41.33203125" style="81" customWidth="1"/>
    <col min="14881" max="14881" width="8.88671875" style="81"/>
    <col min="14882" max="14882" width="15.6640625" style="81" customWidth="1"/>
    <col min="14883" max="14883" width="14.6640625" style="81" customWidth="1"/>
    <col min="14884" max="14884" width="20.109375" style="81" customWidth="1"/>
    <col min="14885" max="15135" width="8.88671875" style="81"/>
    <col min="15136" max="15136" width="41.33203125" style="81" customWidth="1"/>
    <col min="15137" max="15137" width="8.88671875" style="81"/>
    <col min="15138" max="15138" width="15.6640625" style="81" customWidth="1"/>
    <col min="15139" max="15139" width="14.6640625" style="81" customWidth="1"/>
    <col min="15140" max="15140" width="20.109375" style="81" customWidth="1"/>
    <col min="15141" max="15391" width="8.88671875" style="81"/>
    <col min="15392" max="15392" width="41.33203125" style="81" customWidth="1"/>
    <col min="15393" max="15393" width="8.88671875" style="81"/>
    <col min="15394" max="15394" width="15.6640625" style="81" customWidth="1"/>
    <col min="15395" max="15395" width="14.6640625" style="81" customWidth="1"/>
    <col min="15396" max="15396" width="20.109375" style="81" customWidth="1"/>
    <col min="15397" max="15647" width="8.88671875" style="81"/>
    <col min="15648" max="15648" width="41.33203125" style="81" customWidth="1"/>
    <col min="15649" max="15649" width="8.88671875" style="81"/>
    <col min="15650" max="15650" width="15.6640625" style="81" customWidth="1"/>
    <col min="15651" max="15651" width="14.6640625" style="81" customWidth="1"/>
    <col min="15652" max="15652" width="20.109375" style="81" customWidth="1"/>
    <col min="15653" max="15903" width="8.88671875" style="81"/>
    <col min="15904" max="15904" width="41.33203125" style="81" customWidth="1"/>
    <col min="15905" max="15905" width="8.88671875" style="81"/>
    <col min="15906" max="15906" width="15.6640625" style="81" customWidth="1"/>
    <col min="15907" max="15907" width="14.6640625" style="81" customWidth="1"/>
    <col min="15908" max="15908" width="20.109375" style="81" customWidth="1"/>
    <col min="15909" max="16324" width="8.88671875" style="81"/>
    <col min="16325" max="16346" width="8.88671875" style="81" customWidth="1"/>
    <col min="16347" max="16384" width="8.88671875" style="81"/>
  </cols>
  <sheetData>
    <row r="1" spans="1:15" s="11" customFormat="1" ht="60.75" customHeight="1" x14ac:dyDescent="0.3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5" s="11" customFormat="1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5" s="11" customFormat="1" ht="63" customHeight="1" x14ac:dyDescent="0.3">
      <c r="A3" s="12" t="s">
        <v>146</v>
      </c>
      <c r="B3" s="141" t="s">
        <v>158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5" s="13" customFormat="1" x14ac:dyDescent="0.3">
      <c r="A4" s="80" t="s">
        <v>193</v>
      </c>
    </row>
    <row r="5" spans="1:15" s="13" customFormat="1" ht="16.2" thickBot="1" x14ac:dyDescent="0.35">
      <c r="A5" s="79" t="s">
        <v>189</v>
      </c>
    </row>
    <row r="6" spans="1:15" ht="15.75" customHeight="1" x14ac:dyDescent="0.3">
      <c r="A6" s="142" t="s">
        <v>126</v>
      </c>
      <c r="B6" s="144" t="s">
        <v>81</v>
      </c>
      <c r="C6" s="146" t="s">
        <v>147</v>
      </c>
      <c r="D6" s="142" t="s">
        <v>0</v>
      </c>
      <c r="E6" s="148"/>
      <c r="F6" s="148"/>
      <c r="G6" s="148"/>
      <c r="H6" s="148"/>
      <c r="I6" s="148"/>
      <c r="J6" s="148"/>
      <c r="K6" s="148"/>
      <c r="L6" s="149"/>
      <c r="M6" s="144"/>
      <c r="N6" s="150" t="s">
        <v>1</v>
      </c>
    </row>
    <row r="7" spans="1:15" ht="79.2" customHeight="1" x14ac:dyDescent="0.3">
      <c r="A7" s="143"/>
      <c r="B7" s="145"/>
      <c r="C7" s="147"/>
      <c r="D7" s="82" t="s">
        <v>2</v>
      </c>
      <c r="E7" s="83" t="s">
        <v>3</v>
      </c>
      <c r="F7" s="83" t="s">
        <v>149</v>
      </c>
      <c r="G7" s="83" t="s">
        <v>150</v>
      </c>
      <c r="H7" s="83" t="s">
        <v>151</v>
      </c>
      <c r="I7" s="83" t="s">
        <v>152</v>
      </c>
      <c r="J7" s="83" t="s">
        <v>153</v>
      </c>
      <c r="K7" s="83" t="s">
        <v>155</v>
      </c>
      <c r="L7" s="133" t="s">
        <v>154</v>
      </c>
      <c r="M7" s="84" t="s">
        <v>190</v>
      </c>
      <c r="N7" s="151"/>
    </row>
    <row r="8" spans="1:15" s="86" customFormat="1" ht="10.199999999999999" x14ac:dyDescent="0.2">
      <c r="A8" s="43">
        <v>1</v>
      </c>
      <c r="B8" s="44">
        <v>2</v>
      </c>
      <c r="C8" s="56">
        <v>3</v>
      </c>
      <c r="D8" s="85" t="s">
        <v>156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134"/>
      <c r="M8" s="44">
        <v>12</v>
      </c>
      <c r="N8" s="65" t="s">
        <v>157</v>
      </c>
    </row>
    <row r="9" spans="1:15" s="89" customFormat="1" ht="16.2" thickBot="1" x14ac:dyDescent="0.35">
      <c r="A9" s="87" t="s">
        <v>148</v>
      </c>
      <c r="B9" s="88"/>
      <c r="C9" s="105">
        <f t="shared" ref="C9:M9" si="0">C10+C14+C22+C30+C35+C41+C45+C54</f>
        <v>277523</v>
      </c>
      <c r="D9" s="106">
        <f>D10+D14+D22+D30+D35+D41+D45+D54</f>
        <v>2860</v>
      </c>
      <c r="E9" s="107">
        <f t="shared" si="0"/>
        <v>1560</v>
      </c>
      <c r="F9" s="107">
        <f t="shared" si="0"/>
        <v>407</v>
      </c>
      <c r="G9" s="107">
        <f t="shared" si="0"/>
        <v>278</v>
      </c>
      <c r="H9" s="107">
        <f t="shared" si="0"/>
        <v>89</v>
      </c>
      <c r="I9" s="107">
        <f t="shared" si="0"/>
        <v>73</v>
      </c>
      <c r="J9" s="107">
        <f t="shared" si="0"/>
        <v>0</v>
      </c>
      <c r="K9" s="107">
        <f t="shared" si="0"/>
        <v>56</v>
      </c>
      <c r="L9" s="107">
        <f t="shared" si="0"/>
        <v>397</v>
      </c>
      <c r="M9" s="108">
        <f t="shared" si="0"/>
        <v>0</v>
      </c>
      <c r="N9" s="66">
        <f>D9/C9</f>
        <v>1.0305452160721814E-2</v>
      </c>
    </row>
    <row r="10" spans="1:15" s="89" customFormat="1" x14ac:dyDescent="0.3">
      <c r="A10" s="90" t="s">
        <v>133</v>
      </c>
      <c r="B10" s="91"/>
      <c r="C10" s="109">
        <f>SUM(C11:C13)</f>
        <v>117534</v>
      </c>
      <c r="D10" s="110">
        <f>SUM(D11:D13)</f>
        <v>627</v>
      </c>
      <c r="E10" s="111">
        <f t="shared" ref="E10:M10" si="1">SUM(E11:E13)</f>
        <v>384</v>
      </c>
      <c r="F10" s="111">
        <f t="shared" si="1"/>
        <v>57</v>
      </c>
      <c r="G10" s="111">
        <f t="shared" si="1"/>
        <v>70</v>
      </c>
      <c r="H10" s="111">
        <f t="shared" si="1"/>
        <v>39</v>
      </c>
      <c r="I10" s="111">
        <f t="shared" si="1"/>
        <v>10</v>
      </c>
      <c r="J10" s="111">
        <f t="shared" si="1"/>
        <v>0</v>
      </c>
      <c r="K10" s="111">
        <f t="shared" si="1"/>
        <v>12</v>
      </c>
      <c r="L10" s="111">
        <f t="shared" si="1"/>
        <v>55</v>
      </c>
      <c r="M10" s="112">
        <f t="shared" si="1"/>
        <v>0</v>
      </c>
      <c r="N10" s="67">
        <f t="shared" ref="N10:N54" si="2">D10/C10</f>
        <v>5.3346265761396701E-3</v>
      </c>
    </row>
    <row r="11" spans="1:15" x14ac:dyDescent="0.3">
      <c r="A11" s="92" t="s">
        <v>4</v>
      </c>
      <c r="B11" s="93" t="s">
        <v>49</v>
      </c>
      <c r="C11" s="113">
        <v>14868</v>
      </c>
      <c r="D11" s="114">
        <f t="shared" ref="D11:D13" si="3">E11+F11+G11+H11+I11+J11+K11+M11+L11</f>
        <v>45</v>
      </c>
      <c r="E11" s="115">
        <v>25</v>
      </c>
      <c r="F11" s="115">
        <v>4</v>
      </c>
      <c r="G11" s="115">
        <v>10</v>
      </c>
      <c r="H11" s="115">
        <v>1</v>
      </c>
      <c r="I11" s="115"/>
      <c r="J11" s="115"/>
      <c r="K11" s="115"/>
      <c r="L11" s="135">
        <v>5</v>
      </c>
      <c r="M11" s="116"/>
      <c r="N11" s="68">
        <f t="shared" si="2"/>
        <v>3.0266343825665859E-3</v>
      </c>
    </row>
    <row r="12" spans="1:15" x14ac:dyDescent="0.3">
      <c r="A12" s="92" t="s">
        <v>5</v>
      </c>
      <c r="B12" s="93" t="s">
        <v>50</v>
      </c>
      <c r="C12" s="113">
        <v>45349</v>
      </c>
      <c r="D12" s="114">
        <f t="shared" si="3"/>
        <v>295</v>
      </c>
      <c r="E12" s="115">
        <v>204</v>
      </c>
      <c r="F12" s="115">
        <v>25</v>
      </c>
      <c r="G12" s="115">
        <v>27</v>
      </c>
      <c r="H12" s="115">
        <v>13</v>
      </c>
      <c r="I12" s="115">
        <v>6</v>
      </c>
      <c r="J12" s="115"/>
      <c r="K12" s="115">
        <v>5</v>
      </c>
      <c r="L12" s="135">
        <v>15</v>
      </c>
      <c r="M12" s="116"/>
      <c r="N12" s="68">
        <f t="shared" si="2"/>
        <v>6.5051048534697569E-3</v>
      </c>
    </row>
    <row r="13" spans="1:15" ht="16.2" thickBot="1" x14ac:dyDescent="0.35">
      <c r="A13" s="94" t="s">
        <v>6</v>
      </c>
      <c r="B13" s="95" t="s">
        <v>51</v>
      </c>
      <c r="C13" s="117">
        <v>57317</v>
      </c>
      <c r="D13" s="114">
        <f t="shared" si="3"/>
        <v>287</v>
      </c>
      <c r="E13" s="119">
        <v>155</v>
      </c>
      <c r="F13" s="119">
        <v>28</v>
      </c>
      <c r="G13" s="119">
        <v>33</v>
      </c>
      <c r="H13" s="119">
        <v>25</v>
      </c>
      <c r="I13" s="119">
        <v>4</v>
      </c>
      <c r="J13" s="119"/>
      <c r="K13" s="119">
        <v>7</v>
      </c>
      <c r="L13" s="136">
        <v>35</v>
      </c>
      <c r="M13" s="120"/>
      <c r="N13" s="69">
        <f t="shared" si="2"/>
        <v>5.0072404347750229E-3</v>
      </c>
    </row>
    <row r="14" spans="1:15" s="89" customFormat="1" x14ac:dyDescent="0.3">
      <c r="A14" s="90" t="s">
        <v>134</v>
      </c>
      <c r="B14" s="91"/>
      <c r="C14" s="109">
        <f>SUM(C15:C21)</f>
        <v>76408</v>
      </c>
      <c r="D14" s="110">
        <f>SUM(D15:D21)</f>
        <v>1168</v>
      </c>
      <c r="E14" s="111">
        <f t="shared" ref="E14:M14" si="4">SUM(E15:E21)</f>
        <v>567</v>
      </c>
      <c r="F14" s="111">
        <f t="shared" si="4"/>
        <v>193</v>
      </c>
      <c r="G14" s="111">
        <f t="shared" si="4"/>
        <v>59</v>
      </c>
      <c r="H14" s="111">
        <f t="shared" si="4"/>
        <v>25</v>
      </c>
      <c r="I14" s="111">
        <f t="shared" si="4"/>
        <v>53</v>
      </c>
      <c r="J14" s="111">
        <f t="shared" si="4"/>
        <v>0</v>
      </c>
      <c r="K14" s="111">
        <f t="shared" si="4"/>
        <v>14</v>
      </c>
      <c r="L14" s="111">
        <f t="shared" si="4"/>
        <v>257</v>
      </c>
      <c r="M14" s="112">
        <f t="shared" si="4"/>
        <v>0</v>
      </c>
      <c r="N14" s="67">
        <f t="shared" si="2"/>
        <v>1.528635744948173E-2</v>
      </c>
      <c r="O14" s="81"/>
    </row>
    <row r="15" spans="1:15" x14ac:dyDescent="0.3">
      <c r="A15" s="92" t="s">
        <v>7</v>
      </c>
      <c r="B15" s="93" t="s">
        <v>63</v>
      </c>
      <c r="C15" s="113">
        <v>16420</v>
      </c>
      <c r="D15" s="114">
        <f t="shared" ref="D15:D21" si="5">E15+F15+G15+H15+I15+J15+K15+M15+L15</f>
        <v>375</v>
      </c>
      <c r="E15" s="115">
        <v>134</v>
      </c>
      <c r="F15" s="115">
        <v>49</v>
      </c>
      <c r="G15" s="115">
        <v>9</v>
      </c>
      <c r="H15" s="115">
        <v>1</v>
      </c>
      <c r="I15" s="115">
        <v>39</v>
      </c>
      <c r="J15" s="115"/>
      <c r="K15" s="115">
        <v>1</v>
      </c>
      <c r="L15" s="135">
        <v>142</v>
      </c>
      <c r="M15" s="116"/>
      <c r="N15" s="68">
        <f t="shared" si="2"/>
        <v>2.2838002436053592E-2</v>
      </c>
    </row>
    <row r="16" spans="1:15" x14ac:dyDescent="0.3">
      <c r="A16" s="92" t="s">
        <v>8</v>
      </c>
      <c r="B16" s="93" t="s">
        <v>64</v>
      </c>
      <c r="C16" s="113">
        <v>10544</v>
      </c>
      <c r="D16" s="114">
        <f t="shared" si="5"/>
        <v>118</v>
      </c>
      <c r="E16" s="115">
        <v>39</v>
      </c>
      <c r="F16" s="115">
        <v>37</v>
      </c>
      <c r="G16" s="115">
        <v>2</v>
      </c>
      <c r="H16" s="115">
        <v>3</v>
      </c>
      <c r="I16" s="115">
        <v>6</v>
      </c>
      <c r="J16" s="115"/>
      <c r="K16" s="115">
        <v>5</v>
      </c>
      <c r="L16" s="135">
        <v>26</v>
      </c>
      <c r="M16" s="116"/>
      <c r="N16" s="68">
        <f t="shared" si="2"/>
        <v>1.1191198786039453E-2</v>
      </c>
    </row>
    <row r="17" spans="1:15" x14ac:dyDescent="0.3">
      <c r="A17" s="92" t="s">
        <v>9</v>
      </c>
      <c r="B17" s="93" t="s">
        <v>65</v>
      </c>
      <c r="C17" s="113">
        <v>6641</v>
      </c>
      <c r="D17" s="114">
        <f t="shared" si="5"/>
        <v>80</v>
      </c>
      <c r="E17" s="115">
        <v>44</v>
      </c>
      <c r="F17" s="115">
        <v>8</v>
      </c>
      <c r="G17" s="115">
        <v>2</v>
      </c>
      <c r="H17" s="115">
        <v>2</v>
      </c>
      <c r="I17" s="115"/>
      <c r="J17" s="115"/>
      <c r="K17" s="115"/>
      <c r="L17" s="135">
        <v>24</v>
      </c>
      <c r="M17" s="116"/>
      <c r="N17" s="68">
        <f t="shared" si="2"/>
        <v>1.2046378557446167E-2</v>
      </c>
    </row>
    <row r="18" spans="1:15" x14ac:dyDescent="0.3">
      <c r="A18" s="92" t="s">
        <v>10</v>
      </c>
      <c r="B18" s="93" t="s">
        <v>66</v>
      </c>
      <c r="C18" s="113">
        <v>13960</v>
      </c>
      <c r="D18" s="114">
        <f t="shared" si="5"/>
        <v>267</v>
      </c>
      <c r="E18" s="115">
        <v>208</v>
      </c>
      <c r="F18" s="115">
        <v>22</v>
      </c>
      <c r="G18" s="115">
        <v>5</v>
      </c>
      <c r="H18" s="115">
        <v>3</v>
      </c>
      <c r="I18" s="115"/>
      <c r="J18" s="115"/>
      <c r="K18" s="115">
        <v>2</v>
      </c>
      <c r="L18" s="135">
        <v>27</v>
      </c>
      <c r="M18" s="116"/>
      <c r="N18" s="68">
        <f t="shared" si="2"/>
        <v>1.9126074498567337E-2</v>
      </c>
    </row>
    <row r="19" spans="1:15" x14ac:dyDescent="0.3">
      <c r="A19" s="92" t="s">
        <v>11</v>
      </c>
      <c r="B19" s="93" t="s">
        <v>67</v>
      </c>
      <c r="C19" s="113">
        <v>9336</v>
      </c>
      <c r="D19" s="114">
        <f t="shared" si="5"/>
        <v>88</v>
      </c>
      <c r="E19" s="115">
        <v>41</v>
      </c>
      <c r="F19" s="115">
        <v>20</v>
      </c>
      <c r="G19" s="115">
        <v>13</v>
      </c>
      <c r="H19" s="115">
        <v>4</v>
      </c>
      <c r="I19" s="115">
        <v>5</v>
      </c>
      <c r="J19" s="115"/>
      <c r="K19" s="115">
        <v>4</v>
      </c>
      <c r="L19" s="135">
        <v>1</v>
      </c>
      <c r="M19" s="116"/>
      <c r="N19" s="68">
        <f t="shared" si="2"/>
        <v>9.4258783204798635E-3</v>
      </c>
    </row>
    <row r="20" spans="1:15" x14ac:dyDescent="0.3">
      <c r="A20" s="92" t="s">
        <v>12</v>
      </c>
      <c r="B20" s="93" t="s">
        <v>68</v>
      </c>
      <c r="C20" s="113">
        <v>12095</v>
      </c>
      <c r="D20" s="114">
        <f t="shared" si="5"/>
        <v>143</v>
      </c>
      <c r="E20" s="115">
        <v>75</v>
      </c>
      <c r="F20" s="115">
        <v>25</v>
      </c>
      <c r="G20" s="115"/>
      <c r="H20" s="115">
        <v>7</v>
      </c>
      <c r="I20" s="115">
        <v>3</v>
      </c>
      <c r="J20" s="115"/>
      <c r="K20" s="115">
        <v>1</v>
      </c>
      <c r="L20" s="135">
        <v>32</v>
      </c>
      <c r="M20" s="116"/>
      <c r="N20" s="68">
        <f t="shared" si="2"/>
        <v>1.1823067383216205E-2</v>
      </c>
    </row>
    <row r="21" spans="1:15" ht="16.2" thickBot="1" x14ac:dyDescent="0.35">
      <c r="A21" s="94" t="s">
        <v>13</v>
      </c>
      <c r="B21" s="95" t="s">
        <v>69</v>
      </c>
      <c r="C21" s="117">
        <v>7412</v>
      </c>
      <c r="D21" s="118">
        <f t="shared" si="5"/>
        <v>97</v>
      </c>
      <c r="E21" s="119">
        <v>26</v>
      </c>
      <c r="F21" s="119">
        <v>32</v>
      </c>
      <c r="G21" s="119">
        <v>28</v>
      </c>
      <c r="H21" s="119">
        <v>5</v>
      </c>
      <c r="I21" s="119"/>
      <c r="J21" s="119"/>
      <c r="K21" s="119">
        <v>1</v>
      </c>
      <c r="L21" s="136">
        <v>5</v>
      </c>
      <c r="M21" s="120"/>
      <c r="N21" s="69">
        <f t="shared" si="2"/>
        <v>1.3086886130599029E-2</v>
      </c>
    </row>
    <row r="22" spans="1:15" s="89" customFormat="1" x14ac:dyDescent="0.3">
      <c r="A22" s="90" t="s">
        <v>135</v>
      </c>
      <c r="B22" s="91"/>
      <c r="C22" s="109">
        <f>SUM(C23:C29)</f>
        <v>27544</v>
      </c>
      <c r="D22" s="110">
        <f>SUM(D23:D29)</f>
        <v>235</v>
      </c>
      <c r="E22" s="111">
        <f t="shared" ref="E22:M22" si="6">SUM(E23:E29)</f>
        <v>104</v>
      </c>
      <c r="F22" s="111">
        <f t="shared" si="6"/>
        <v>74</v>
      </c>
      <c r="G22" s="111">
        <f t="shared" si="6"/>
        <v>30</v>
      </c>
      <c r="H22" s="111">
        <f t="shared" si="6"/>
        <v>3</v>
      </c>
      <c r="I22" s="111">
        <f t="shared" si="6"/>
        <v>5</v>
      </c>
      <c r="J22" s="111">
        <f t="shared" si="6"/>
        <v>0</v>
      </c>
      <c r="K22" s="111">
        <f t="shared" si="6"/>
        <v>7</v>
      </c>
      <c r="L22" s="111">
        <f t="shared" si="6"/>
        <v>12</v>
      </c>
      <c r="M22" s="111">
        <f t="shared" si="6"/>
        <v>0</v>
      </c>
      <c r="N22" s="67">
        <f t="shared" si="2"/>
        <v>8.531803659599187E-3</v>
      </c>
      <c r="O22" s="81"/>
    </row>
    <row r="23" spans="1:15" x14ac:dyDescent="0.3">
      <c r="A23" s="92" t="s">
        <v>15</v>
      </c>
      <c r="B23" s="93" t="s">
        <v>53</v>
      </c>
      <c r="C23" s="113">
        <v>2797</v>
      </c>
      <c r="D23" s="121">
        <f t="shared" ref="D23:D29" si="7">E23+F23+G23+H23+I23+J23+K23+M23+L23</f>
        <v>27</v>
      </c>
      <c r="E23" s="115">
        <v>12</v>
      </c>
      <c r="F23" s="115">
        <v>7</v>
      </c>
      <c r="G23" s="115">
        <v>3</v>
      </c>
      <c r="H23" s="115"/>
      <c r="I23" s="115">
        <v>3</v>
      </c>
      <c r="J23" s="122"/>
      <c r="K23" s="115"/>
      <c r="L23" s="135">
        <v>2</v>
      </c>
      <c r="M23" s="116"/>
      <c r="N23" s="70">
        <f t="shared" si="2"/>
        <v>9.6531998569896315E-3</v>
      </c>
    </row>
    <row r="24" spans="1:15" x14ac:dyDescent="0.3">
      <c r="A24" s="92" t="s">
        <v>16</v>
      </c>
      <c r="B24" s="93" t="s">
        <v>54</v>
      </c>
      <c r="C24" s="113">
        <v>3567</v>
      </c>
      <c r="D24" s="114">
        <f t="shared" si="7"/>
        <v>21</v>
      </c>
      <c r="E24" s="115">
        <v>8</v>
      </c>
      <c r="F24" s="115">
        <v>6</v>
      </c>
      <c r="G24" s="115">
        <v>6</v>
      </c>
      <c r="H24" s="115"/>
      <c r="I24" s="115"/>
      <c r="J24" s="115"/>
      <c r="K24" s="115"/>
      <c r="L24" s="135">
        <v>1</v>
      </c>
      <c r="M24" s="116"/>
      <c r="N24" s="68">
        <f t="shared" si="2"/>
        <v>5.8873002523128683E-3</v>
      </c>
    </row>
    <row r="25" spans="1:15" x14ac:dyDescent="0.3">
      <c r="A25" s="92" t="s">
        <v>17</v>
      </c>
      <c r="B25" s="93" t="s">
        <v>55</v>
      </c>
      <c r="C25" s="113">
        <v>2307</v>
      </c>
      <c r="D25" s="114">
        <f t="shared" si="7"/>
        <v>27</v>
      </c>
      <c r="E25" s="115">
        <v>11</v>
      </c>
      <c r="F25" s="115">
        <v>5</v>
      </c>
      <c r="G25" s="115">
        <v>5</v>
      </c>
      <c r="H25" s="115">
        <v>1</v>
      </c>
      <c r="I25" s="115"/>
      <c r="J25" s="115"/>
      <c r="K25" s="115">
        <v>2</v>
      </c>
      <c r="L25" s="135">
        <v>3</v>
      </c>
      <c r="M25" s="116"/>
      <c r="N25" s="68">
        <f t="shared" si="2"/>
        <v>1.1703511053315995E-2</v>
      </c>
    </row>
    <row r="26" spans="1:15" x14ac:dyDescent="0.3">
      <c r="A26" s="92" t="s">
        <v>18</v>
      </c>
      <c r="B26" s="93" t="s">
        <v>56</v>
      </c>
      <c r="C26" s="113">
        <v>4544</v>
      </c>
      <c r="D26" s="114">
        <f t="shared" si="7"/>
        <v>46</v>
      </c>
      <c r="E26" s="115">
        <v>20</v>
      </c>
      <c r="F26" s="115">
        <v>19</v>
      </c>
      <c r="G26" s="115">
        <v>3</v>
      </c>
      <c r="H26" s="115"/>
      <c r="I26" s="115"/>
      <c r="J26" s="115"/>
      <c r="K26" s="115">
        <v>1</v>
      </c>
      <c r="L26" s="135">
        <v>3</v>
      </c>
      <c r="M26" s="116"/>
      <c r="N26" s="68">
        <f t="shared" si="2"/>
        <v>1.0123239436619719E-2</v>
      </c>
    </row>
    <row r="27" spans="1:15" x14ac:dyDescent="0.3">
      <c r="A27" s="92" t="s">
        <v>20</v>
      </c>
      <c r="B27" s="93" t="s">
        <v>58</v>
      </c>
      <c r="C27" s="113">
        <v>3808</v>
      </c>
      <c r="D27" s="114">
        <f t="shared" si="7"/>
        <v>39</v>
      </c>
      <c r="E27" s="115">
        <v>21</v>
      </c>
      <c r="F27" s="115">
        <v>7</v>
      </c>
      <c r="G27" s="115">
        <v>8</v>
      </c>
      <c r="H27" s="115">
        <v>1</v>
      </c>
      <c r="I27" s="115">
        <v>1</v>
      </c>
      <c r="J27" s="115"/>
      <c r="K27" s="115">
        <v>1</v>
      </c>
      <c r="L27" s="135"/>
      <c r="M27" s="116"/>
      <c r="N27" s="68">
        <f t="shared" si="2"/>
        <v>1.0241596638655462E-2</v>
      </c>
    </row>
    <row r="28" spans="1:15" x14ac:dyDescent="0.3">
      <c r="A28" s="92" t="s">
        <v>21</v>
      </c>
      <c r="B28" s="93" t="s">
        <v>59</v>
      </c>
      <c r="C28" s="113">
        <v>4917</v>
      </c>
      <c r="D28" s="114">
        <f t="shared" si="7"/>
        <v>26</v>
      </c>
      <c r="E28" s="115">
        <v>10</v>
      </c>
      <c r="F28" s="115">
        <v>7</v>
      </c>
      <c r="G28" s="115">
        <v>4</v>
      </c>
      <c r="H28" s="115">
        <v>1</v>
      </c>
      <c r="I28" s="115">
        <v>1</v>
      </c>
      <c r="J28" s="115"/>
      <c r="K28" s="115">
        <v>3</v>
      </c>
      <c r="L28" s="135"/>
      <c r="M28" s="116"/>
      <c r="N28" s="68">
        <f t="shared" si="2"/>
        <v>5.2877770998576365E-3</v>
      </c>
    </row>
    <row r="29" spans="1:15" ht="16.2" thickBot="1" x14ac:dyDescent="0.35">
      <c r="A29" s="94" t="s">
        <v>22</v>
      </c>
      <c r="B29" s="95" t="s">
        <v>60</v>
      </c>
      <c r="C29" s="117">
        <v>5604</v>
      </c>
      <c r="D29" s="118">
        <f t="shared" si="7"/>
        <v>49</v>
      </c>
      <c r="E29" s="119">
        <v>22</v>
      </c>
      <c r="F29" s="119">
        <v>23</v>
      </c>
      <c r="G29" s="119">
        <v>1</v>
      </c>
      <c r="H29" s="119"/>
      <c r="I29" s="119"/>
      <c r="J29" s="119"/>
      <c r="K29" s="119"/>
      <c r="L29" s="136">
        <v>3</v>
      </c>
      <c r="M29" s="120"/>
      <c r="N29" s="69">
        <f t="shared" si="2"/>
        <v>8.7437544610992155E-3</v>
      </c>
    </row>
    <row r="30" spans="1:15" s="89" customFormat="1" x14ac:dyDescent="0.3">
      <c r="A30" s="90" t="s">
        <v>136</v>
      </c>
      <c r="B30" s="91"/>
      <c r="C30" s="109">
        <f t="shared" ref="C30:M30" si="8">SUM(C31:C34)</f>
        <v>7981</v>
      </c>
      <c r="D30" s="110">
        <f>SUM(D31:D34)</f>
        <v>105</v>
      </c>
      <c r="E30" s="111">
        <f t="shared" si="8"/>
        <v>45</v>
      </c>
      <c r="F30" s="111">
        <f t="shared" si="8"/>
        <v>23</v>
      </c>
      <c r="G30" s="111">
        <f t="shared" si="8"/>
        <v>24</v>
      </c>
      <c r="H30" s="111">
        <f t="shared" si="8"/>
        <v>3</v>
      </c>
      <c r="I30" s="111">
        <f t="shared" si="8"/>
        <v>1</v>
      </c>
      <c r="J30" s="111">
        <f t="shared" si="8"/>
        <v>0</v>
      </c>
      <c r="K30" s="111">
        <f t="shared" si="8"/>
        <v>6</v>
      </c>
      <c r="L30" s="111">
        <f t="shared" si="8"/>
        <v>3</v>
      </c>
      <c r="M30" s="112">
        <f t="shared" si="8"/>
        <v>0</v>
      </c>
      <c r="N30" s="67">
        <f t="shared" si="2"/>
        <v>1.315624608445057E-2</v>
      </c>
      <c r="O30" s="81"/>
    </row>
    <row r="31" spans="1:15" x14ac:dyDescent="0.3">
      <c r="A31" s="92" t="s">
        <v>14</v>
      </c>
      <c r="B31" s="93" t="s">
        <v>52</v>
      </c>
      <c r="C31" s="113">
        <v>2514</v>
      </c>
      <c r="D31" s="114">
        <f t="shared" ref="D31:D34" si="9">E31+F31+G31+H31+I31+J31+K31+M31+L31</f>
        <v>19</v>
      </c>
      <c r="E31" s="115">
        <v>8</v>
      </c>
      <c r="F31" s="115">
        <v>6</v>
      </c>
      <c r="G31" s="115">
        <v>3</v>
      </c>
      <c r="H31" s="115"/>
      <c r="I31" s="115"/>
      <c r="J31" s="115"/>
      <c r="K31" s="115">
        <v>2</v>
      </c>
      <c r="L31" s="135"/>
      <c r="M31" s="116"/>
      <c r="N31" s="68">
        <f t="shared" si="2"/>
        <v>7.5576770087509943E-3</v>
      </c>
    </row>
    <row r="32" spans="1:15" x14ac:dyDescent="0.3">
      <c r="A32" s="92" t="s">
        <v>19</v>
      </c>
      <c r="B32" s="93" t="s">
        <v>57</v>
      </c>
      <c r="C32" s="113">
        <v>1618</v>
      </c>
      <c r="D32" s="114">
        <f t="shared" si="9"/>
        <v>42</v>
      </c>
      <c r="E32" s="115">
        <v>24</v>
      </c>
      <c r="F32" s="115">
        <v>2</v>
      </c>
      <c r="G32" s="115">
        <v>13</v>
      </c>
      <c r="H32" s="115"/>
      <c r="I32" s="115">
        <v>1</v>
      </c>
      <c r="J32" s="115"/>
      <c r="K32" s="115"/>
      <c r="L32" s="135">
        <v>2</v>
      </c>
      <c r="M32" s="116"/>
      <c r="N32" s="68">
        <f t="shared" si="2"/>
        <v>2.595797280593325E-2</v>
      </c>
    </row>
    <row r="33" spans="1:15" x14ac:dyDescent="0.3">
      <c r="A33" s="92" t="s">
        <v>23</v>
      </c>
      <c r="B33" s="93" t="s">
        <v>61</v>
      </c>
      <c r="C33" s="113">
        <v>1438</v>
      </c>
      <c r="D33" s="114">
        <f t="shared" si="9"/>
        <v>10</v>
      </c>
      <c r="E33" s="115">
        <v>4</v>
      </c>
      <c r="F33" s="115">
        <v>2</v>
      </c>
      <c r="G33" s="115">
        <v>4</v>
      </c>
      <c r="H33" s="115"/>
      <c r="I33" s="115"/>
      <c r="J33" s="115"/>
      <c r="K33" s="115"/>
      <c r="L33" s="135"/>
      <c r="M33" s="116"/>
      <c r="N33" s="68">
        <f t="shared" si="2"/>
        <v>6.954102920723227E-3</v>
      </c>
    </row>
    <row r="34" spans="1:15" ht="16.2" thickBot="1" x14ac:dyDescent="0.35">
      <c r="A34" s="94" t="s">
        <v>24</v>
      </c>
      <c r="B34" s="95" t="s">
        <v>62</v>
      </c>
      <c r="C34" s="117">
        <v>2411</v>
      </c>
      <c r="D34" s="118">
        <f t="shared" si="9"/>
        <v>34</v>
      </c>
      <c r="E34" s="119">
        <v>9</v>
      </c>
      <c r="F34" s="119">
        <v>13</v>
      </c>
      <c r="G34" s="119">
        <v>4</v>
      </c>
      <c r="H34" s="119">
        <v>3</v>
      </c>
      <c r="I34" s="119"/>
      <c r="J34" s="119"/>
      <c r="K34" s="119">
        <v>4</v>
      </c>
      <c r="L34" s="136">
        <v>1</v>
      </c>
      <c r="M34" s="120"/>
      <c r="N34" s="69">
        <f t="shared" si="2"/>
        <v>1.4102032351721278E-2</v>
      </c>
    </row>
    <row r="35" spans="1:15" x14ac:dyDescent="0.3">
      <c r="A35" s="90" t="s">
        <v>137</v>
      </c>
      <c r="B35" s="91"/>
      <c r="C35" s="109">
        <f>SUM(C36:C40)</f>
        <v>4884</v>
      </c>
      <c r="D35" s="110">
        <f>SUM(D36:D40)</f>
        <v>40</v>
      </c>
      <c r="E35" s="111">
        <f t="shared" ref="E35:M35" si="10">SUM(E36:E40)</f>
        <v>1</v>
      </c>
      <c r="F35" s="111">
        <f t="shared" si="10"/>
        <v>5</v>
      </c>
      <c r="G35" s="111">
        <f t="shared" si="10"/>
        <v>22</v>
      </c>
      <c r="H35" s="111">
        <f t="shared" si="10"/>
        <v>5</v>
      </c>
      <c r="I35" s="111">
        <f t="shared" si="10"/>
        <v>0</v>
      </c>
      <c r="J35" s="111">
        <f t="shared" si="10"/>
        <v>0</v>
      </c>
      <c r="K35" s="111">
        <f t="shared" si="10"/>
        <v>0</v>
      </c>
      <c r="L35" s="111">
        <f t="shared" si="10"/>
        <v>7</v>
      </c>
      <c r="M35" s="112">
        <f t="shared" si="10"/>
        <v>0</v>
      </c>
      <c r="N35" s="67">
        <f t="shared" si="2"/>
        <v>8.1900081900081901E-3</v>
      </c>
    </row>
    <row r="36" spans="1:15" s="89" customFormat="1" x14ac:dyDescent="0.3">
      <c r="A36" s="92" t="s">
        <v>35</v>
      </c>
      <c r="B36" s="93" t="s">
        <v>42</v>
      </c>
      <c r="C36" s="113">
        <v>1202</v>
      </c>
      <c r="D36" s="114">
        <f t="shared" ref="D36:D40" si="11">E36+F36+G36+H36+I36+J36+K36+M36+L36</f>
        <v>9</v>
      </c>
      <c r="E36" s="115"/>
      <c r="F36" s="115">
        <v>1</v>
      </c>
      <c r="G36" s="115">
        <v>5</v>
      </c>
      <c r="H36" s="115">
        <v>1</v>
      </c>
      <c r="I36" s="115"/>
      <c r="J36" s="115"/>
      <c r="K36" s="115"/>
      <c r="L36" s="135">
        <v>2</v>
      </c>
      <c r="M36" s="116"/>
      <c r="N36" s="68">
        <f>D36/C36</f>
        <v>7.4875207986688855E-3</v>
      </c>
      <c r="O36" s="81"/>
    </row>
    <row r="37" spans="1:15" x14ac:dyDescent="0.3">
      <c r="A37" s="92" t="s">
        <v>36</v>
      </c>
      <c r="B37" s="93" t="s">
        <v>43</v>
      </c>
      <c r="C37" s="113">
        <v>822</v>
      </c>
      <c r="D37" s="114">
        <f t="shared" si="11"/>
        <v>11</v>
      </c>
      <c r="E37" s="115"/>
      <c r="F37" s="115">
        <v>3</v>
      </c>
      <c r="G37" s="115">
        <v>5</v>
      </c>
      <c r="H37" s="115">
        <v>1</v>
      </c>
      <c r="I37" s="115"/>
      <c r="J37" s="115"/>
      <c r="K37" s="115"/>
      <c r="L37" s="135">
        <v>2</v>
      </c>
      <c r="M37" s="116"/>
      <c r="N37" s="68">
        <f t="shared" si="2"/>
        <v>1.3381995133819951E-2</v>
      </c>
    </row>
    <row r="38" spans="1:15" x14ac:dyDescent="0.3">
      <c r="A38" s="92" t="s">
        <v>132</v>
      </c>
      <c r="B38" s="93" t="s">
        <v>131</v>
      </c>
      <c r="C38" s="113">
        <v>993</v>
      </c>
      <c r="D38" s="114">
        <f t="shared" si="11"/>
        <v>7</v>
      </c>
      <c r="E38" s="115"/>
      <c r="F38" s="115"/>
      <c r="G38" s="115">
        <v>4</v>
      </c>
      <c r="H38" s="115">
        <v>1</v>
      </c>
      <c r="I38" s="115"/>
      <c r="J38" s="115"/>
      <c r="K38" s="115"/>
      <c r="L38" s="135">
        <v>2</v>
      </c>
      <c r="M38" s="116"/>
      <c r="N38" s="68">
        <f t="shared" si="2"/>
        <v>7.0493454179254783E-3</v>
      </c>
    </row>
    <row r="39" spans="1:15" x14ac:dyDescent="0.3">
      <c r="A39" s="92" t="s">
        <v>37</v>
      </c>
      <c r="B39" s="93" t="s">
        <v>44</v>
      </c>
      <c r="C39" s="113">
        <v>585</v>
      </c>
      <c r="D39" s="114">
        <f t="shared" si="11"/>
        <v>5</v>
      </c>
      <c r="E39" s="115"/>
      <c r="F39" s="115">
        <v>1</v>
      </c>
      <c r="G39" s="115">
        <v>2</v>
      </c>
      <c r="H39" s="115">
        <v>1</v>
      </c>
      <c r="I39" s="115"/>
      <c r="J39" s="115"/>
      <c r="K39" s="115"/>
      <c r="L39" s="135">
        <v>1</v>
      </c>
      <c r="M39" s="116"/>
      <c r="N39" s="68">
        <f t="shared" si="2"/>
        <v>8.5470085470085479E-3</v>
      </c>
    </row>
    <row r="40" spans="1:15" ht="16.2" thickBot="1" x14ac:dyDescent="0.35">
      <c r="A40" s="94" t="s">
        <v>38</v>
      </c>
      <c r="B40" s="95" t="s">
        <v>45</v>
      </c>
      <c r="C40" s="117">
        <v>1282</v>
      </c>
      <c r="D40" s="118">
        <f t="shared" si="11"/>
        <v>8</v>
      </c>
      <c r="E40" s="119">
        <v>1</v>
      </c>
      <c r="F40" s="119"/>
      <c r="G40" s="119">
        <v>6</v>
      </c>
      <c r="H40" s="119">
        <v>1</v>
      </c>
      <c r="I40" s="119"/>
      <c r="J40" s="119"/>
      <c r="K40" s="119"/>
      <c r="L40" s="136"/>
      <c r="M40" s="120"/>
      <c r="N40" s="69">
        <f t="shared" si="2"/>
        <v>6.2402496099843996E-3</v>
      </c>
    </row>
    <row r="41" spans="1:15" x14ac:dyDescent="0.3">
      <c r="A41" s="90" t="s">
        <v>138</v>
      </c>
      <c r="B41" s="91"/>
      <c r="C41" s="109">
        <f>SUM(C42:C44)</f>
        <v>17959</v>
      </c>
      <c r="D41" s="110">
        <f>SUM(D42:D44)</f>
        <v>80</v>
      </c>
      <c r="E41" s="111">
        <f>SUM(E42:E44)</f>
        <v>48</v>
      </c>
      <c r="F41" s="111">
        <f t="shared" ref="F41:M41" si="12">SUM(F42:F44)</f>
        <v>14</v>
      </c>
      <c r="G41" s="111">
        <f t="shared" si="12"/>
        <v>5</v>
      </c>
      <c r="H41" s="111">
        <f t="shared" si="12"/>
        <v>7</v>
      </c>
      <c r="I41" s="111">
        <f t="shared" si="12"/>
        <v>2</v>
      </c>
      <c r="J41" s="111">
        <f t="shared" si="12"/>
        <v>0</v>
      </c>
      <c r="K41" s="111">
        <f t="shared" si="12"/>
        <v>0</v>
      </c>
      <c r="L41" s="111">
        <f t="shared" si="12"/>
        <v>4</v>
      </c>
      <c r="M41" s="112">
        <f t="shared" si="12"/>
        <v>0</v>
      </c>
      <c r="N41" s="67">
        <f t="shared" si="2"/>
        <v>4.4545910128626319E-3</v>
      </c>
    </row>
    <row r="42" spans="1:15" x14ac:dyDescent="0.3">
      <c r="A42" s="92" t="s">
        <v>139</v>
      </c>
      <c r="B42" s="93" t="s">
        <v>73</v>
      </c>
      <c r="C42" s="113">
        <v>5020</v>
      </c>
      <c r="D42" s="114">
        <f t="shared" ref="D42:D44" si="13">E42+F42+G42+H42+I42+J42+K42+M42+L42</f>
        <v>10</v>
      </c>
      <c r="E42" s="115"/>
      <c r="F42" s="115">
        <v>5</v>
      </c>
      <c r="G42" s="115">
        <v>1</v>
      </c>
      <c r="H42" s="115">
        <v>1</v>
      </c>
      <c r="I42" s="115"/>
      <c r="J42" s="115"/>
      <c r="K42" s="115"/>
      <c r="L42" s="135">
        <v>3</v>
      </c>
      <c r="M42" s="116"/>
      <c r="N42" s="68">
        <f>D42/C42</f>
        <v>1.9920318725099601E-3</v>
      </c>
    </row>
    <row r="43" spans="1:15" x14ac:dyDescent="0.3">
      <c r="A43" s="92" t="s">
        <v>30</v>
      </c>
      <c r="B43" s="93" t="s">
        <v>76</v>
      </c>
      <c r="C43" s="113">
        <v>6301</v>
      </c>
      <c r="D43" s="114">
        <f t="shared" si="13"/>
        <v>35</v>
      </c>
      <c r="E43" s="115">
        <v>32</v>
      </c>
      <c r="F43" s="115">
        <v>2</v>
      </c>
      <c r="G43" s="115">
        <v>1</v>
      </c>
      <c r="H43" s="115"/>
      <c r="I43" s="115"/>
      <c r="J43" s="115"/>
      <c r="K43" s="115"/>
      <c r="L43" s="135"/>
      <c r="M43" s="116"/>
      <c r="N43" s="68">
        <f t="shared" si="2"/>
        <v>5.5546738612918586E-3</v>
      </c>
    </row>
    <row r="44" spans="1:15" s="89" customFormat="1" ht="16.2" thickBot="1" x14ac:dyDescent="0.35">
      <c r="A44" s="98" t="s">
        <v>34</v>
      </c>
      <c r="B44" s="99" t="s">
        <v>80</v>
      </c>
      <c r="C44" s="117">
        <v>6638</v>
      </c>
      <c r="D44" s="123">
        <f t="shared" si="13"/>
        <v>35</v>
      </c>
      <c r="E44" s="119">
        <v>16</v>
      </c>
      <c r="F44" s="119">
        <v>7</v>
      </c>
      <c r="G44" s="119">
        <v>3</v>
      </c>
      <c r="H44" s="119">
        <v>6</v>
      </c>
      <c r="I44" s="119">
        <v>2</v>
      </c>
      <c r="J44" s="124"/>
      <c r="K44" s="119"/>
      <c r="L44" s="136">
        <v>1</v>
      </c>
      <c r="M44" s="120"/>
      <c r="N44" s="100">
        <f>D44/C44</f>
        <v>5.2726724917143714E-3</v>
      </c>
      <c r="O44" s="81"/>
    </row>
    <row r="45" spans="1:15" x14ac:dyDescent="0.3">
      <c r="A45" s="90" t="s">
        <v>140</v>
      </c>
      <c r="B45" s="91"/>
      <c r="C45" s="109">
        <f t="shared" ref="C45:M45" si="14">SUM(C46:C53)</f>
        <v>22682</v>
      </c>
      <c r="D45" s="110">
        <f>SUM(D46:D53)</f>
        <v>581</v>
      </c>
      <c r="E45" s="111">
        <f t="shared" si="14"/>
        <v>411</v>
      </c>
      <c r="F45" s="111">
        <f t="shared" si="14"/>
        <v>30</v>
      </c>
      <c r="G45" s="111">
        <f t="shared" si="14"/>
        <v>60</v>
      </c>
      <c r="H45" s="111">
        <f t="shared" si="14"/>
        <v>3</v>
      </c>
      <c r="I45" s="111">
        <f t="shared" si="14"/>
        <v>2</v>
      </c>
      <c r="J45" s="111">
        <f t="shared" si="14"/>
        <v>0</v>
      </c>
      <c r="K45" s="111">
        <f t="shared" si="14"/>
        <v>17</v>
      </c>
      <c r="L45" s="111">
        <f t="shared" si="14"/>
        <v>58</v>
      </c>
      <c r="M45" s="112">
        <f t="shared" si="14"/>
        <v>0</v>
      </c>
      <c r="N45" s="67">
        <f t="shared" si="2"/>
        <v>2.5615025130059078E-2</v>
      </c>
    </row>
    <row r="46" spans="1:15" x14ac:dyDescent="0.3">
      <c r="A46" s="92" t="s">
        <v>25</v>
      </c>
      <c r="B46" s="93" t="s">
        <v>71</v>
      </c>
      <c r="C46" s="113">
        <v>143</v>
      </c>
      <c r="D46" s="114">
        <f t="shared" ref="D46:D53" si="15">E46+F46+G46+H46+I46+J46+K46+M46+L46</f>
        <v>0</v>
      </c>
      <c r="E46" s="115"/>
      <c r="F46" s="115"/>
      <c r="G46" s="115"/>
      <c r="H46" s="115"/>
      <c r="I46" s="115"/>
      <c r="J46" s="115"/>
      <c r="K46" s="115"/>
      <c r="L46" s="135"/>
      <c r="M46" s="116"/>
      <c r="N46" s="68">
        <f t="shared" si="2"/>
        <v>0</v>
      </c>
    </row>
    <row r="47" spans="1:15" x14ac:dyDescent="0.3">
      <c r="A47" s="92" t="s">
        <v>27</v>
      </c>
      <c r="B47" s="93" t="s">
        <v>72</v>
      </c>
      <c r="C47" s="113">
        <v>4071</v>
      </c>
      <c r="D47" s="114">
        <f t="shared" si="15"/>
        <v>305</v>
      </c>
      <c r="E47" s="115">
        <v>280</v>
      </c>
      <c r="F47" s="115">
        <v>3</v>
      </c>
      <c r="G47" s="115">
        <v>14</v>
      </c>
      <c r="H47" s="115"/>
      <c r="I47" s="115"/>
      <c r="J47" s="115"/>
      <c r="K47" s="115"/>
      <c r="L47" s="135">
        <v>8</v>
      </c>
      <c r="M47" s="116"/>
      <c r="N47" s="68">
        <f t="shared" si="2"/>
        <v>7.4920167035126509E-2</v>
      </c>
    </row>
    <row r="48" spans="1:15" s="89" customFormat="1" x14ac:dyDescent="0.3">
      <c r="A48" s="92" t="s">
        <v>28</v>
      </c>
      <c r="B48" s="93" t="s">
        <v>74</v>
      </c>
      <c r="C48" s="113">
        <v>1031</v>
      </c>
      <c r="D48" s="114">
        <f t="shared" si="15"/>
        <v>54</v>
      </c>
      <c r="E48" s="115">
        <v>11</v>
      </c>
      <c r="F48" s="115"/>
      <c r="G48" s="115">
        <v>30</v>
      </c>
      <c r="H48" s="115">
        <v>1</v>
      </c>
      <c r="I48" s="115"/>
      <c r="J48" s="115"/>
      <c r="K48" s="115"/>
      <c r="L48" s="135">
        <v>12</v>
      </c>
      <c r="M48" s="116"/>
      <c r="N48" s="68">
        <f t="shared" si="2"/>
        <v>5.2376333656644035E-2</v>
      </c>
      <c r="O48" s="81"/>
    </row>
    <row r="49" spans="1:14" x14ac:dyDescent="0.3">
      <c r="A49" s="92" t="s">
        <v>29</v>
      </c>
      <c r="B49" s="93" t="s">
        <v>75</v>
      </c>
      <c r="C49" s="113">
        <v>3040</v>
      </c>
      <c r="D49" s="114">
        <f t="shared" si="15"/>
        <v>31</v>
      </c>
      <c r="E49" s="115">
        <v>8</v>
      </c>
      <c r="F49" s="115">
        <v>8</v>
      </c>
      <c r="G49" s="115"/>
      <c r="H49" s="115">
        <v>1</v>
      </c>
      <c r="I49" s="115"/>
      <c r="J49" s="115"/>
      <c r="K49" s="115">
        <v>13</v>
      </c>
      <c r="L49" s="135">
        <v>1</v>
      </c>
      <c r="M49" s="116"/>
      <c r="N49" s="68">
        <f t="shared" si="2"/>
        <v>1.0197368421052632E-2</v>
      </c>
    </row>
    <row r="50" spans="1:14" x14ac:dyDescent="0.3">
      <c r="A50" s="92" t="s">
        <v>31</v>
      </c>
      <c r="B50" s="93" t="s">
        <v>77</v>
      </c>
      <c r="C50" s="113">
        <v>6338</v>
      </c>
      <c r="D50" s="114">
        <f t="shared" si="15"/>
        <v>68</v>
      </c>
      <c r="E50" s="115">
        <v>40</v>
      </c>
      <c r="F50" s="115">
        <v>12</v>
      </c>
      <c r="G50" s="115"/>
      <c r="H50" s="115"/>
      <c r="I50" s="115"/>
      <c r="J50" s="115"/>
      <c r="K50" s="115">
        <v>2</v>
      </c>
      <c r="L50" s="135">
        <v>14</v>
      </c>
      <c r="M50" s="116"/>
      <c r="N50" s="68">
        <f t="shared" si="2"/>
        <v>1.0728936573051436E-2</v>
      </c>
    </row>
    <row r="51" spans="1:14" x14ac:dyDescent="0.3">
      <c r="A51" s="92" t="s">
        <v>40</v>
      </c>
      <c r="B51" s="93" t="s">
        <v>48</v>
      </c>
      <c r="C51" s="113">
        <v>1446</v>
      </c>
      <c r="D51" s="114">
        <f t="shared" si="15"/>
        <v>11</v>
      </c>
      <c r="E51" s="115">
        <v>4</v>
      </c>
      <c r="F51" s="115">
        <v>4</v>
      </c>
      <c r="G51" s="115">
        <v>1</v>
      </c>
      <c r="H51" s="115"/>
      <c r="I51" s="115"/>
      <c r="J51" s="115"/>
      <c r="K51" s="115">
        <v>2</v>
      </c>
      <c r="L51" s="135"/>
      <c r="M51" s="116"/>
      <c r="N51" s="68">
        <f>D51/C51</f>
        <v>7.6071922544951589E-3</v>
      </c>
    </row>
    <row r="52" spans="1:14" x14ac:dyDescent="0.3">
      <c r="A52" s="92" t="s">
        <v>32</v>
      </c>
      <c r="B52" s="93" t="s">
        <v>78</v>
      </c>
      <c r="C52" s="113">
        <v>3297</v>
      </c>
      <c r="D52" s="114">
        <f t="shared" si="15"/>
        <v>60</v>
      </c>
      <c r="E52" s="115">
        <v>34</v>
      </c>
      <c r="F52" s="115"/>
      <c r="G52" s="115">
        <v>10</v>
      </c>
      <c r="H52" s="115"/>
      <c r="I52" s="115"/>
      <c r="J52" s="115"/>
      <c r="K52" s="115"/>
      <c r="L52" s="135">
        <v>16</v>
      </c>
      <c r="M52" s="116"/>
      <c r="N52" s="68">
        <f t="shared" si="2"/>
        <v>1.8198362147406732E-2</v>
      </c>
    </row>
    <row r="53" spans="1:14" ht="16.2" thickBot="1" x14ac:dyDescent="0.35">
      <c r="A53" s="94" t="s">
        <v>33</v>
      </c>
      <c r="B53" s="95" t="s">
        <v>79</v>
      </c>
      <c r="C53" s="117">
        <v>3316</v>
      </c>
      <c r="D53" s="118">
        <f t="shared" si="15"/>
        <v>52</v>
      </c>
      <c r="E53" s="119">
        <v>34</v>
      </c>
      <c r="F53" s="119">
        <v>3</v>
      </c>
      <c r="G53" s="119">
        <v>5</v>
      </c>
      <c r="H53" s="119">
        <v>1</v>
      </c>
      <c r="I53" s="119">
        <v>2</v>
      </c>
      <c r="J53" s="119"/>
      <c r="K53" s="119"/>
      <c r="L53" s="136">
        <v>7</v>
      </c>
      <c r="M53" s="120"/>
      <c r="N53" s="69">
        <f t="shared" si="2"/>
        <v>1.5681544028950542E-2</v>
      </c>
    </row>
    <row r="54" spans="1:14" x14ac:dyDescent="0.3">
      <c r="A54" s="90" t="s">
        <v>168</v>
      </c>
      <c r="B54" s="91"/>
      <c r="C54" s="109">
        <f t="shared" ref="C54:M54" si="16">SUM(C55:C58)</f>
        <v>2531</v>
      </c>
      <c r="D54" s="110">
        <f t="shared" si="16"/>
        <v>24</v>
      </c>
      <c r="E54" s="111">
        <f t="shared" si="16"/>
        <v>0</v>
      </c>
      <c r="F54" s="111">
        <f t="shared" si="16"/>
        <v>11</v>
      </c>
      <c r="G54" s="111">
        <f t="shared" si="16"/>
        <v>8</v>
      </c>
      <c r="H54" s="111">
        <f t="shared" si="16"/>
        <v>4</v>
      </c>
      <c r="I54" s="111">
        <f t="shared" si="16"/>
        <v>0</v>
      </c>
      <c r="J54" s="111">
        <f t="shared" si="16"/>
        <v>0</v>
      </c>
      <c r="K54" s="111">
        <f t="shared" si="16"/>
        <v>0</v>
      </c>
      <c r="L54" s="111">
        <f t="shared" si="16"/>
        <v>1</v>
      </c>
      <c r="M54" s="112">
        <f t="shared" si="16"/>
        <v>0</v>
      </c>
      <c r="N54" s="67">
        <f t="shared" si="2"/>
        <v>9.4824180165942323E-3</v>
      </c>
    </row>
    <row r="55" spans="1:14" x14ac:dyDescent="0.3">
      <c r="A55" s="92" t="s">
        <v>179</v>
      </c>
      <c r="B55" s="93" t="s">
        <v>180</v>
      </c>
      <c r="C55" s="113">
        <v>758</v>
      </c>
      <c r="D55" s="114">
        <f>E55+F55+G55+H55+I55+J55+K55+M55+L55</f>
        <v>8</v>
      </c>
      <c r="E55" s="115"/>
      <c r="F55" s="115">
        <v>6</v>
      </c>
      <c r="G55" s="115"/>
      <c r="H55" s="115">
        <v>2</v>
      </c>
      <c r="I55" s="115"/>
      <c r="J55" s="115"/>
      <c r="K55" s="115"/>
      <c r="L55" s="135"/>
      <c r="M55" s="116"/>
      <c r="N55" s="68">
        <f>D55/C55</f>
        <v>1.0554089709762533E-2</v>
      </c>
    </row>
    <row r="56" spans="1:14" x14ac:dyDescent="0.3">
      <c r="A56" s="102" t="s">
        <v>39</v>
      </c>
      <c r="B56" s="93" t="s">
        <v>46</v>
      </c>
      <c r="C56" s="113">
        <v>149</v>
      </c>
      <c r="D56" s="114">
        <f t="shared" ref="D56:D58" si="17">E56+F56+G56+H56+I56+J56+K56+M56+L56</f>
        <v>8</v>
      </c>
      <c r="E56" s="115"/>
      <c r="F56" s="115"/>
      <c r="G56" s="115">
        <v>7</v>
      </c>
      <c r="H56" s="115"/>
      <c r="I56" s="115"/>
      <c r="J56" s="115"/>
      <c r="K56" s="115"/>
      <c r="L56" s="135">
        <v>1</v>
      </c>
      <c r="M56" s="116"/>
      <c r="N56" s="68">
        <f t="shared" ref="N56" si="18">D56/C56</f>
        <v>5.3691275167785234E-2</v>
      </c>
    </row>
    <row r="57" spans="1:14" x14ac:dyDescent="0.3">
      <c r="A57" s="102" t="s">
        <v>41</v>
      </c>
      <c r="B57" s="103" t="s">
        <v>47</v>
      </c>
      <c r="C57" s="125">
        <v>449</v>
      </c>
      <c r="D57" s="114">
        <f t="shared" si="17"/>
        <v>3</v>
      </c>
      <c r="E57" s="126"/>
      <c r="F57" s="126">
        <v>2</v>
      </c>
      <c r="G57" s="126">
        <v>1</v>
      </c>
      <c r="H57" s="126"/>
      <c r="I57" s="126"/>
      <c r="J57" s="126"/>
      <c r="K57" s="126"/>
      <c r="L57" s="137"/>
      <c r="M57" s="127"/>
      <c r="N57" s="104">
        <v>1.3803680981595092E-2</v>
      </c>
    </row>
    <row r="58" spans="1:14" ht="16.2" thickBot="1" x14ac:dyDescent="0.35">
      <c r="A58" s="94" t="s">
        <v>169</v>
      </c>
      <c r="B58" s="95" t="s">
        <v>170</v>
      </c>
      <c r="C58" s="117">
        <v>1175</v>
      </c>
      <c r="D58" s="118">
        <f t="shared" si="17"/>
        <v>5</v>
      </c>
      <c r="E58" s="119"/>
      <c r="F58" s="119">
        <v>3</v>
      </c>
      <c r="G58" s="119"/>
      <c r="H58" s="119">
        <v>2</v>
      </c>
      <c r="I58" s="119"/>
      <c r="J58" s="119"/>
      <c r="K58" s="119"/>
      <c r="L58" s="136"/>
      <c r="M58" s="120"/>
      <c r="N58" s="69">
        <f>D58/C58</f>
        <v>4.2553191489361703E-3</v>
      </c>
    </row>
    <row r="60" spans="1:14" ht="15.75" customHeight="1" x14ac:dyDescent="0.3">
      <c r="A60" s="138" t="s">
        <v>125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</row>
    <row r="61" spans="1:14" x14ac:dyDescent="0.3">
      <c r="A61" s="55" t="s">
        <v>194</v>
      </c>
      <c r="B61" s="55"/>
      <c r="C61" s="55"/>
      <c r="D61" s="97"/>
      <c r="E61" s="55"/>
      <c r="F61" s="55"/>
      <c r="G61" s="55"/>
      <c r="H61" s="55"/>
      <c r="I61" s="55"/>
      <c r="J61" s="55"/>
      <c r="K61" s="55"/>
      <c r="L61" s="55"/>
      <c r="M61" s="55"/>
      <c r="N61" s="55"/>
    </row>
  </sheetData>
  <autoFilter ref="A8:E8" xr:uid="{00000000-0009-0000-0000-000000000000}"/>
  <mergeCells count="8">
    <mergeCell ref="A60:N60"/>
    <mergeCell ref="A1:N2"/>
    <mergeCell ref="B3:N3"/>
    <mergeCell ref="A6:A7"/>
    <mergeCell ref="B6:B7"/>
    <mergeCell ref="C6:C7"/>
    <mergeCell ref="D6:M6"/>
    <mergeCell ref="N6:N7"/>
  </mergeCells>
  <phoneticPr fontId="21" type="noConversion"/>
  <pageMargins left="0.23622047244094491" right="0.23622047244094491" top="0.15748031496062992" bottom="0.15748031496062992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8" sqref="A8"/>
      <selection pane="bottomRight" activeCell="I58" sqref="I58"/>
    </sheetView>
  </sheetViews>
  <sheetFormatPr defaultRowHeight="15.6" x14ac:dyDescent="0.3"/>
  <cols>
    <col min="1" max="1" width="45.109375" style="14" customWidth="1"/>
    <col min="2" max="2" width="11.33203125" style="14" bestFit="1" customWidth="1"/>
    <col min="3" max="3" width="13.33203125" style="14" customWidth="1"/>
    <col min="4" max="4" width="16" style="14" customWidth="1"/>
    <col min="5" max="5" width="12.5546875" style="14" customWidth="1"/>
    <col min="6" max="10" width="8.6640625" style="14" customWidth="1"/>
    <col min="11" max="11" width="12" style="14" customWidth="1"/>
    <col min="12" max="12" width="13" style="14" customWidth="1"/>
    <col min="13" max="13" width="15.44140625" style="14" customWidth="1"/>
    <col min="14" max="141" width="9.109375" style="14"/>
    <col min="142" max="142" width="41.33203125" style="14" customWidth="1"/>
    <col min="143" max="143" width="9.109375" style="14"/>
    <col min="144" max="144" width="15.6640625" style="14" customWidth="1"/>
    <col min="145" max="145" width="14.6640625" style="14" customWidth="1"/>
    <col min="146" max="146" width="20.109375" style="14" customWidth="1"/>
    <col min="147" max="397" width="9.109375" style="14"/>
    <col min="398" max="398" width="41.33203125" style="14" customWidth="1"/>
    <col min="399" max="399" width="9.109375" style="14"/>
    <col min="400" max="400" width="15.6640625" style="14" customWidth="1"/>
    <col min="401" max="401" width="14.6640625" style="14" customWidth="1"/>
    <col min="402" max="402" width="20.109375" style="14" customWidth="1"/>
    <col min="403" max="653" width="9.109375" style="14"/>
    <col min="654" max="654" width="41.33203125" style="14" customWidth="1"/>
    <col min="655" max="655" width="9.109375" style="14"/>
    <col min="656" max="656" width="15.6640625" style="14" customWidth="1"/>
    <col min="657" max="657" width="14.6640625" style="14" customWidth="1"/>
    <col min="658" max="658" width="20.109375" style="14" customWidth="1"/>
    <col min="659" max="909" width="9.109375" style="14"/>
    <col min="910" max="910" width="41.33203125" style="14" customWidth="1"/>
    <col min="911" max="911" width="9.109375" style="14"/>
    <col min="912" max="912" width="15.6640625" style="14" customWidth="1"/>
    <col min="913" max="913" width="14.6640625" style="14" customWidth="1"/>
    <col min="914" max="914" width="20.109375" style="14" customWidth="1"/>
    <col min="915" max="1165" width="9.109375" style="14"/>
    <col min="1166" max="1166" width="41.33203125" style="14" customWidth="1"/>
    <col min="1167" max="1167" width="9.109375" style="14"/>
    <col min="1168" max="1168" width="15.6640625" style="14" customWidth="1"/>
    <col min="1169" max="1169" width="14.6640625" style="14" customWidth="1"/>
    <col min="1170" max="1170" width="20.109375" style="14" customWidth="1"/>
    <col min="1171" max="1421" width="9.109375" style="14"/>
    <col min="1422" max="1422" width="41.33203125" style="14" customWidth="1"/>
    <col min="1423" max="1423" width="9.109375" style="14"/>
    <col min="1424" max="1424" width="15.6640625" style="14" customWidth="1"/>
    <col min="1425" max="1425" width="14.6640625" style="14" customWidth="1"/>
    <col min="1426" max="1426" width="20.109375" style="14" customWidth="1"/>
    <col min="1427" max="1677" width="9.109375" style="14"/>
    <col min="1678" max="1678" width="41.33203125" style="14" customWidth="1"/>
    <col min="1679" max="1679" width="9.109375" style="14"/>
    <col min="1680" max="1680" width="15.6640625" style="14" customWidth="1"/>
    <col min="1681" max="1681" width="14.6640625" style="14" customWidth="1"/>
    <col min="1682" max="1682" width="20.109375" style="14" customWidth="1"/>
    <col min="1683" max="1933" width="9.109375" style="14"/>
    <col min="1934" max="1934" width="41.33203125" style="14" customWidth="1"/>
    <col min="1935" max="1935" width="9.109375" style="14"/>
    <col min="1936" max="1936" width="15.6640625" style="14" customWidth="1"/>
    <col min="1937" max="1937" width="14.6640625" style="14" customWidth="1"/>
    <col min="1938" max="1938" width="20.109375" style="14" customWidth="1"/>
    <col min="1939" max="2189" width="9.109375" style="14"/>
    <col min="2190" max="2190" width="41.33203125" style="14" customWidth="1"/>
    <col min="2191" max="2191" width="9.109375" style="14"/>
    <col min="2192" max="2192" width="15.6640625" style="14" customWidth="1"/>
    <col min="2193" max="2193" width="14.6640625" style="14" customWidth="1"/>
    <col min="2194" max="2194" width="20.109375" style="14" customWidth="1"/>
    <col min="2195" max="2445" width="9.109375" style="14"/>
    <col min="2446" max="2446" width="41.33203125" style="14" customWidth="1"/>
    <col min="2447" max="2447" width="9.109375" style="14"/>
    <col min="2448" max="2448" width="15.6640625" style="14" customWidth="1"/>
    <col min="2449" max="2449" width="14.6640625" style="14" customWidth="1"/>
    <col min="2450" max="2450" width="20.109375" style="14" customWidth="1"/>
    <col min="2451" max="2701" width="9.109375" style="14"/>
    <col min="2702" max="2702" width="41.33203125" style="14" customWidth="1"/>
    <col min="2703" max="2703" width="9.109375" style="14"/>
    <col min="2704" max="2704" width="15.6640625" style="14" customWidth="1"/>
    <col min="2705" max="2705" width="14.6640625" style="14" customWidth="1"/>
    <col min="2706" max="2706" width="20.109375" style="14" customWidth="1"/>
    <col min="2707" max="2957" width="9.109375" style="14"/>
    <col min="2958" max="2958" width="41.33203125" style="14" customWidth="1"/>
    <col min="2959" max="2959" width="9.109375" style="14"/>
    <col min="2960" max="2960" width="15.6640625" style="14" customWidth="1"/>
    <col min="2961" max="2961" width="14.6640625" style="14" customWidth="1"/>
    <col min="2962" max="2962" width="20.109375" style="14" customWidth="1"/>
    <col min="2963" max="3213" width="9.109375" style="14"/>
    <col min="3214" max="3214" width="41.33203125" style="14" customWidth="1"/>
    <col min="3215" max="3215" width="9.109375" style="14"/>
    <col min="3216" max="3216" width="15.6640625" style="14" customWidth="1"/>
    <col min="3217" max="3217" width="14.6640625" style="14" customWidth="1"/>
    <col min="3218" max="3218" width="20.109375" style="14" customWidth="1"/>
    <col min="3219" max="3469" width="9.109375" style="14"/>
    <col min="3470" max="3470" width="41.33203125" style="14" customWidth="1"/>
    <col min="3471" max="3471" width="9.109375" style="14"/>
    <col min="3472" max="3472" width="15.6640625" style="14" customWidth="1"/>
    <col min="3473" max="3473" width="14.6640625" style="14" customWidth="1"/>
    <col min="3474" max="3474" width="20.109375" style="14" customWidth="1"/>
    <col min="3475" max="3725" width="9.109375" style="14"/>
    <col min="3726" max="3726" width="41.33203125" style="14" customWidth="1"/>
    <col min="3727" max="3727" width="9.109375" style="14"/>
    <col min="3728" max="3728" width="15.6640625" style="14" customWidth="1"/>
    <col min="3729" max="3729" width="14.6640625" style="14" customWidth="1"/>
    <col min="3730" max="3730" width="20.109375" style="14" customWidth="1"/>
    <col min="3731" max="3981" width="9.109375" style="14"/>
    <col min="3982" max="3982" width="41.33203125" style="14" customWidth="1"/>
    <col min="3983" max="3983" width="9.109375" style="14"/>
    <col min="3984" max="3984" width="15.6640625" style="14" customWidth="1"/>
    <col min="3985" max="3985" width="14.6640625" style="14" customWidth="1"/>
    <col min="3986" max="3986" width="20.109375" style="14" customWidth="1"/>
    <col min="3987" max="4237" width="9.109375" style="14"/>
    <col min="4238" max="4238" width="41.33203125" style="14" customWidth="1"/>
    <col min="4239" max="4239" width="9.109375" style="14"/>
    <col min="4240" max="4240" width="15.6640625" style="14" customWidth="1"/>
    <col min="4241" max="4241" width="14.6640625" style="14" customWidth="1"/>
    <col min="4242" max="4242" width="20.109375" style="14" customWidth="1"/>
    <col min="4243" max="4493" width="9.109375" style="14"/>
    <col min="4494" max="4494" width="41.33203125" style="14" customWidth="1"/>
    <col min="4495" max="4495" width="9.109375" style="14"/>
    <col min="4496" max="4496" width="15.6640625" style="14" customWidth="1"/>
    <col min="4497" max="4497" width="14.6640625" style="14" customWidth="1"/>
    <col min="4498" max="4498" width="20.109375" style="14" customWidth="1"/>
    <col min="4499" max="4749" width="9.109375" style="14"/>
    <col min="4750" max="4750" width="41.33203125" style="14" customWidth="1"/>
    <col min="4751" max="4751" width="9.109375" style="14"/>
    <col min="4752" max="4752" width="15.6640625" style="14" customWidth="1"/>
    <col min="4753" max="4753" width="14.6640625" style="14" customWidth="1"/>
    <col min="4754" max="4754" width="20.109375" style="14" customWidth="1"/>
    <col min="4755" max="5005" width="9.109375" style="14"/>
    <col min="5006" max="5006" width="41.33203125" style="14" customWidth="1"/>
    <col min="5007" max="5007" width="9.109375" style="14"/>
    <col min="5008" max="5008" width="15.6640625" style="14" customWidth="1"/>
    <col min="5009" max="5009" width="14.6640625" style="14" customWidth="1"/>
    <col min="5010" max="5010" width="20.109375" style="14" customWidth="1"/>
    <col min="5011" max="5261" width="9.109375" style="14"/>
    <col min="5262" max="5262" width="41.33203125" style="14" customWidth="1"/>
    <col min="5263" max="5263" width="9.109375" style="14"/>
    <col min="5264" max="5264" width="15.6640625" style="14" customWidth="1"/>
    <col min="5265" max="5265" width="14.6640625" style="14" customWidth="1"/>
    <col min="5266" max="5266" width="20.109375" style="14" customWidth="1"/>
    <col min="5267" max="5517" width="9.109375" style="14"/>
    <col min="5518" max="5518" width="41.33203125" style="14" customWidth="1"/>
    <col min="5519" max="5519" width="9.109375" style="14"/>
    <col min="5520" max="5520" width="15.6640625" style="14" customWidth="1"/>
    <col min="5521" max="5521" width="14.6640625" style="14" customWidth="1"/>
    <col min="5522" max="5522" width="20.109375" style="14" customWidth="1"/>
    <col min="5523" max="5773" width="9.109375" style="14"/>
    <col min="5774" max="5774" width="41.33203125" style="14" customWidth="1"/>
    <col min="5775" max="5775" width="9.109375" style="14"/>
    <col min="5776" max="5776" width="15.6640625" style="14" customWidth="1"/>
    <col min="5777" max="5777" width="14.6640625" style="14" customWidth="1"/>
    <col min="5778" max="5778" width="20.109375" style="14" customWidth="1"/>
    <col min="5779" max="6029" width="9.109375" style="14"/>
    <col min="6030" max="6030" width="41.33203125" style="14" customWidth="1"/>
    <col min="6031" max="6031" width="9.109375" style="14"/>
    <col min="6032" max="6032" width="15.6640625" style="14" customWidth="1"/>
    <col min="6033" max="6033" width="14.6640625" style="14" customWidth="1"/>
    <col min="6034" max="6034" width="20.109375" style="14" customWidth="1"/>
    <col min="6035" max="6285" width="9.109375" style="14"/>
    <col min="6286" max="6286" width="41.33203125" style="14" customWidth="1"/>
    <col min="6287" max="6287" width="9.109375" style="14"/>
    <col min="6288" max="6288" width="15.6640625" style="14" customWidth="1"/>
    <col min="6289" max="6289" width="14.6640625" style="14" customWidth="1"/>
    <col min="6290" max="6290" width="20.109375" style="14" customWidth="1"/>
    <col min="6291" max="6541" width="9.109375" style="14"/>
    <col min="6542" max="6542" width="41.33203125" style="14" customWidth="1"/>
    <col min="6543" max="6543" width="9.109375" style="14"/>
    <col min="6544" max="6544" width="15.6640625" style="14" customWidth="1"/>
    <col min="6545" max="6545" width="14.6640625" style="14" customWidth="1"/>
    <col min="6546" max="6546" width="20.109375" style="14" customWidth="1"/>
    <col min="6547" max="6797" width="9.109375" style="14"/>
    <col min="6798" max="6798" width="41.33203125" style="14" customWidth="1"/>
    <col min="6799" max="6799" width="9.109375" style="14"/>
    <col min="6800" max="6800" width="15.6640625" style="14" customWidth="1"/>
    <col min="6801" max="6801" width="14.6640625" style="14" customWidth="1"/>
    <col min="6802" max="6802" width="20.109375" style="14" customWidth="1"/>
    <col min="6803" max="7053" width="9.109375" style="14"/>
    <col min="7054" max="7054" width="41.33203125" style="14" customWidth="1"/>
    <col min="7055" max="7055" width="9.109375" style="14"/>
    <col min="7056" max="7056" width="15.6640625" style="14" customWidth="1"/>
    <col min="7057" max="7057" width="14.6640625" style="14" customWidth="1"/>
    <col min="7058" max="7058" width="20.109375" style="14" customWidth="1"/>
    <col min="7059" max="7309" width="9.109375" style="14"/>
    <col min="7310" max="7310" width="41.33203125" style="14" customWidth="1"/>
    <col min="7311" max="7311" width="9.109375" style="14"/>
    <col min="7312" max="7312" width="15.6640625" style="14" customWidth="1"/>
    <col min="7313" max="7313" width="14.6640625" style="14" customWidth="1"/>
    <col min="7314" max="7314" width="20.109375" style="14" customWidth="1"/>
    <col min="7315" max="7565" width="9.109375" style="14"/>
    <col min="7566" max="7566" width="41.33203125" style="14" customWidth="1"/>
    <col min="7567" max="7567" width="9.109375" style="14"/>
    <col min="7568" max="7568" width="15.6640625" style="14" customWidth="1"/>
    <col min="7569" max="7569" width="14.6640625" style="14" customWidth="1"/>
    <col min="7570" max="7570" width="20.109375" style="14" customWidth="1"/>
    <col min="7571" max="7821" width="9.109375" style="14"/>
    <col min="7822" max="7822" width="41.33203125" style="14" customWidth="1"/>
    <col min="7823" max="7823" width="9.109375" style="14"/>
    <col min="7824" max="7824" width="15.6640625" style="14" customWidth="1"/>
    <col min="7825" max="7825" width="14.6640625" style="14" customWidth="1"/>
    <col min="7826" max="7826" width="20.109375" style="14" customWidth="1"/>
    <col min="7827" max="8077" width="9.109375" style="14"/>
    <col min="8078" max="8078" width="41.33203125" style="14" customWidth="1"/>
    <col min="8079" max="8079" width="9.109375" style="14"/>
    <col min="8080" max="8080" width="15.6640625" style="14" customWidth="1"/>
    <col min="8081" max="8081" width="14.6640625" style="14" customWidth="1"/>
    <col min="8082" max="8082" width="20.109375" style="14" customWidth="1"/>
    <col min="8083" max="8333" width="9.109375" style="14"/>
    <col min="8334" max="8334" width="41.33203125" style="14" customWidth="1"/>
    <col min="8335" max="8335" width="9.109375" style="14"/>
    <col min="8336" max="8336" width="15.6640625" style="14" customWidth="1"/>
    <col min="8337" max="8337" width="14.6640625" style="14" customWidth="1"/>
    <col min="8338" max="8338" width="20.109375" style="14" customWidth="1"/>
    <col min="8339" max="8589" width="9.109375" style="14"/>
    <col min="8590" max="8590" width="41.33203125" style="14" customWidth="1"/>
    <col min="8591" max="8591" width="9.109375" style="14"/>
    <col min="8592" max="8592" width="15.6640625" style="14" customWidth="1"/>
    <col min="8593" max="8593" width="14.6640625" style="14" customWidth="1"/>
    <col min="8594" max="8594" width="20.109375" style="14" customWidth="1"/>
    <col min="8595" max="8845" width="9.109375" style="14"/>
    <col min="8846" max="8846" width="41.33203125" style="14" customWidth="1"/>
    <col min="8847" max="8847" width="9.109375" style="14"/>
    <col min="8848" max="8848" width="15.6640625" style="14" customWidth="1"/>
    <col min="8849" max="8849" width="14.6640625" style="14" customWidth="1"/>
    <col min="8850" max="8850" width="20.109375" style="14" customWidth="1"/>
    <col min="8851" max="9101" width="9.109375" style="14"/>
    <col min="9102" max="9102" width="41.33203125" style="14" customWidth="1"/>
    <col min="9103" max="9103" width="9.109375" style="14"/>
    <col min="9104" max="9104" width="15.6640625" style="14" customWidth="1"/>
    <col min="9105" max="9105" width="14.6640625" style="14" customWidth="1"/>
    <col min="9106" max="9106" width="20.109375" style="14" customWidth="1"/>
    <col min="9107" max="9357" width="9.109375" style="14"/>
    <col min="9358" max="9358" width="41.33203125" style="14" customWidth="1"/>
    <col min="9359" max="9359" width="9.109375" style="14"/>
    <col min="9360" max="9360" width="15.6640625" style="14" customWidth="1"/>
    <col min="9361" max="9361" width="14.6640625" style="14" customWidth="1"/>
    <col min="9362" max="9362" width="20.109375" style="14" customWidth="1"/>
    <col min="9363" max="9613" width="9.109375" style="14"/>
    <col min="9614" max="9614" width="41.33203125" style="14" customWidth="1"/>
    <col min="9615" max="9615" width="9.109375" style="14"/>
    <col min="9616" max="9616" width="15.6640625" style="14" customWidth="1"/>
    <col min="9617" max="9617" width="14.6640625" style="14" customWidth="1"/>
    <col min="9618" max="9618" width="20.109375" style="14" customWidth="1"/>
    <col min="9619" max="9869" width="9.109375" style="14"/>
    <col min="9870" max="9870" width="41.33203125" style="14" customWidth="1"/>
    <col min="9871" max="9871" width="9.109375" style="14"/>
    <col min="9872" max="9872" width="15.6640625" style="14" customWidth="1"/>
    <col min="9873" max="9873" width="14.6640625" style="14" customWidth="1"/>
    <col min="9874" max="9874" width="20.109375" style="14" customWidth="1"/>
    <col min="9875" max="10125" width="9.109375" style="14"/>
    <col min="10126" max="10126" width="41.33203125" style="14" customWidth="1"/>
    <col min="10127" max="10127" width="9.109375" style="14"/>
    <col min="10128" max="10128" width="15.6640625" style="14" customWidth="1"/>
    <col min="10129" max="10129" width="14.6640625" style="14" customWidth="1"/>
    <col min="10130" max="10130" width="20.109375" style="14" customWidth="1"/>
    <col min="10131" max="10381" width="9.109375" style="14"/>
    <col min="10382" max="10382" width="41.33203125" style="14" customWidth="1"/>
    <col min="10383" max="10383" width="9.109375" style="14"/>
    <col min="10384" max="10384" width="15.6640625" style="14" customWidth="1"/>
    <col min="10385" max="10385" width="14.6640625" style="14" customWidth="1"/>
    <col min="10386" max="10386" width="20.109375" style="14" customWidth="1"/>
    <col min="10387" max="10637" width="9.109375" style="14"/>
    <col min="10638" max="10638" width="41.33203125" style="14" customWidth="1"/>
    <col min="10639" max="10639" width="9.109375" style="14"/>
    <col min="10640" max="10640" width="15.6640625" style="14" customWidth="1"/>
    <col min="10641" max="10641" width="14.6640625" style="14" customWidth="1"/>
    <col min="10642" max="10642" width="20.109375" style="14" customWidth="1"/>
    <col min="10643" max="10893" width="9.109375" style="14"/>
    <col min="10894" max="10894" width="41.33203125" style="14" customWidth="1"/>
    <col min="10895" max="10895" width="9.109375" style="14"/>
    <col min="10896" max="10896" width="15.6640625" style="14" customWidth="1"/>
    <col min="10897" max="10897" width="14.6640625" style="14" customWidth="1"/>
    <col min="10898" max="10898" width="20.109375" style="14" customWidth="1"/>
    <col min="10899" max="11149" width="9.109375" style="14"/>
    <col min="11150" max="11150" width="41.33203125" style="14" customWidth="1"/>
    <col min="11151" max="11151" width="9.109375" style="14"/>
    <col min="11152" max="11152" width="15.6640625" style="14" customWidth="1"/>
    <col min="11153" max="11153" width="14.6640625" style="14" customWidth="1"/>
    <col min="11154" max="11154" width="20.109375" style="14" customWidth="1"/>
    <col min="11155" max="11405" width="9.109375" style="14"/>
    <col min="11406" max="11406" width="41.33203125" style="14" customWidth="1"/>
    <col min="11407" max="11407" width="9.109375" style="14"/>
    <col min="11408" max="11408" width="15.6640625" style="14" customWidth="1"/>
    <col min="11409" max="11409" width="14.6640625" style="14" customWidth="1"/>
    <col min="11410" max="11410" width="20.109375" style="14" customWidth="1"/>
    <col min="11411" max="11661" width="9.109375" style="14"/>
    <col min="11662" max="11662" width="41.33203125" style="14" customWidth="1"/>
    <col min="11663" max="11663" width="9.109375" style="14"/>
    <col min="11664" max="11664" width="15.6640625" style="14" customWidth="1"/>
    <col min="11665" max="11665" width="14.6640625" style="14" customWidth="1"/>
    <col min="11666" max="11666" width="20.109375" style="14" customWidth="1"/>
    <col min="11667" max="11917" width="9.109375" style="14"/>
    <col min="11918" max="11918" width="41.33203125" style="14" customWidth="1"/>
    <col min="11919" max="11919" width="9.109375" style="14"/>
    <col min="11920" max="11920" width="15.6640625" style="14" customWidth="1"/>
    <col min="11921" max="11921" width="14.6640625" style="14" customWidth="1"/>
    <col min="11922" max="11922" width="20.109375" style="14" customWidth="1"/>
    <col min="11923" max="12173" width="9.109375" style="14"/>
    <col min="12174" max="12174" width="41.33203125" style="14" customWidth="1"/>
    <col min="12175" max="12175" width="9.109375" style="14"/>
    <col min="12176" max="12176" width="15.6640625" style="14" customWidth="1"/>
    <col min="12177" max="12177" width="14.6640625" style="14" customWidth="1"/>
    <col min="12178" max="12178" width="20.109375" style="14" customWidth="1"/>
    <col min="12179" max="12429" width="9.109375" style="14"/>
    <col min="12430" max="12430" width="41.33203125" style="14" customWidth="1"/>
    <col min="12431" max="12431" width="9.109375" style="14"/>
    <col min="12432" max="12432" width="15.6640625" style="14" customWidth="1"/>
    <col min="12433" max="12433" width="14.6640625" style="14" customWidth="1"/>
    <col min="12434" max="12434" width="20.109375" style="14" customWidth="1"/>
    <col min="12435" max="12685" width="9.109375" style="14"/>
    <col min="12686" max="12686" width="41.33203125" style="14" customWidth="1"/>
    <col min="12687" max="12687" width="9.109375" style="14"/>
    <col min="12688" max="12688" width="15.6640625" style="14" customWidth="1"/>
    <col min="12689" max="12689" width="14.6640625" style="14" customWidth="1"/>
    <col min="12690" max="12690" width="20.109375" style="14" customWidth="1"/>
    <col min="12691" max="12941" width="9.109375" style="14"/>
    <col min="12942" max="12942" width="41.33203125" style="14" customWidth="1"/>
    <col min="12943" max="12943" width="9.109375" style="14"/>
    <col min="12944" max="12944" width="15.6640625" style="14" customWidth="1"/>
    <col min="12945" max="12945" width="14.6640625" style="14" customWidth="1"/>
    <col min="12946" max="12946" width="20.109375" style="14" customWidth="1"/>
    <col min="12947" max="13197" width="9.109375" style="14"/>
    <col min="13198" max="13198" width="41.33203125" style="14" customWidth="1"/>
    <col min="13199" max="13199" width="9.109375" style="14"/>
    <col min="13200" max="13200" width="15.6640625" style="14" customWidth="1"/>
    <col min="13201" max="13201" width="14.6640625" style="14" customWidth="1"/>
    <col min="13202" max="13202" width="20.109375" style="14" customWidth="1"/>
    <col min="13203" max="13453" width="9.109375" style="14"/>
    <col min="13454" max="13454" width="41.33203125" style="14" customWidth="1"/>
    <col min="13455" max="13455" width="9.109375" style="14"/>
    <col min="13456" max="13456" width="15.6640625" style="14" customWidth="1"/>
    <col min="13457" max="13457" width="14.6640625" style="14" customWidth="1"/>
    <col min="13458" max="13458" width="20.109375" style="14" customWidth="1"/>
    <col min="13459" max="13709" width="9.109375" style="14"/>
    <col min="13710" max="13710" width="41.33203125" style="14" customWidth="1"/>
    <col min="13711" max="13711" width="9.109375" style="14"/>
    <col min="13712" max="13712" width="15.6640625" style="14" customWidth="1"/>
    <col min="13713" max="13713" width="14.6640625" style="14" customWidth="1"/>
    <col min="13714" max="13714" width="20.109375" style="14" customWidth="1"/>
    <col min="13715" max="13965" width="9.109375" style="14"/>
    <col min="13966" max="13966" width="41.33203125" style="14" customWidth="1"/>
    <col min="13967" max="13967" width="9.109375" style="14"/>
    <col min="13968" max="13968" width="15.6640625" style="14" customWidth="1"/>
    <col min="13969" max="13969" width="14.6640625" style="14" customWidth="1"/>
    <col min="13970" max="13970" width="20.109375" style="14" customWidth="1"/>
    <col min="13971" max="14221" width="9.109375" style="14"/>
    <col min="14222" max="14222" width="41.33203125" style="14" customWidth="1"/>
    <col min="14223" max="14223" width="9.109375" style="14"/>
    <col min="14224" max="14224" width="15.6640625" style="14" customWidth="1"/>
    <col min="14225" max="14225" width="14.6640625" style="14" customWidth="1"/>
    <col min="14226" max="14226" width="20.109375" style="14" customWidth="1"/>
    <col min="14227" max="14477" width="9.109375" style="14"/>
    <col min="14478" max="14478" width="41.33203125" style="14" customWidth="1"/>
    <col min="14479" max="14479" width="9.109375" style="14"/>
    <col min="14480" max="14480" width="15.6640625" style="14" customWidth="1"/>
    <col min="14481" max="14481" width="14.6640625" style="14" customWidth="1"/>
    <col min="14482" max="14482" width="20.109375" style="14" customWidth="1"/>
    <col min="14483" max="14733" width="9.109375" style="14"/>
    <col min="14734" max="14734" width="41.33203125" style="14" customWidth="1"/>
    <col min="14735" max="14735" width="9.109375" style="14"/>
    <col min="14736" max="14736" width="15.6640625" style="14" customWidth="1"/>
    <col min="14737" max="14737" width="14.6640625" style="14" customWidth="1"/>
    <col min="14738" max="14738" width="20.109375" style="14" customWidth="1"/>
    <col min="14739" max="14989" width="9.109375" style="14"/>
    <col min="14990" max="14990" width="41.33203125" style="14" customWidth="1"/>
    <col min="14991" max="14991" width="9.109375" style="14"/>
    <col min="14992" max="14992" width="15.6640625" style="14" customWidth="1"/>
    <col min="14993" max="14993" width="14.6640625" style="14" customWidth="1"/>
    <col min="14994" max="14994" width="20.109375" style="14" customWidth="1"/>
    <col min="14995" max="15245" width="9.109375" style="14"/>
    <col min="15246" max="15246" width="41.33203125" style="14" customWidth="1"/>
    <col min="15247" max="15247" width="9.109375" style="14"/>
    <col min="15248" max="15248" width="15.6640625" style="14" customWidth="1"/>
    <col min="15249" max="15249" width="14.6640625" style="14" customWidth="1"/>
    <col min="15250" max="15250" width="20.109375" style="14" customWidth="1"/>
    <col min="15251" max="15501" width="9.109375" style="14"/>
    <col min="15502" max="15502" width="41.33203125" style="14" customWidth="1"/>
    <col min="15503" max="15503" width="9.109375" style="14"/>
    <col min="15504" max="15504" width="15.6640625" style="14" customWidth="1"/>
    <col min="15505" max="15505" width="14.6640625" style="14" customWidth="1"/>
    <col min="15506" max="15506" width="20.109375" style="14" customWidth="1"/>
    <col min="15507" max="15757" width="9.109375" style="14"/>
    <col min="15758" max="15758" width="41.33203125" style="14" customWidth="1"/>
    <col min="15759" max="15759" width="9.109375" style="14"/>
    <col min="15760" max="15760" width="15.6640625" style="14" customWidth="1"/>
    <col min="15761" max="15761" width="14.6640625" style="14" customWidth="1"/>
    <col min="15762" max="15762" width="20.109375" style="14" customWidth="1"/>
    <col min="15763" max="16013" width="9.109375" style="14"/>
    <col min="16014" max="16014" width="41.33203125" style="14" customWidth="1"/>
    <col min="16015" max="16015" width="9.109375" style="14"/>
    <col min="16016" max="16016" width="15.6640625" style="14" customWidth="1"/>
    <col min="16017" max="16017" width="14.6640625" style="14" customWidth="1"/>
    <col min="16018" max="16018" width="20.109375" style="14" customWidth="1"/>
    <col min="16019" max="16384" width="9.109375" style="14"/>
  </cols>
  <sheetData>
    <row r="1" spans="1:13" s="11" customFormat="1" ht="60.75" customHeight="1" x14ac:dyDescent="0.3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s="11" customFormat="1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3" s="11" customFormat="1" ht="63" customHeight="1" x14ac:dyDescent="0.3">
      <c r="A3" s="12" t="s">
        <v>146</v>
      </c>
      <c r="B3" s="141" t="s">
        <v>158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s="13" customFormat="1" x14ac:dyDescent="0.3">
      <c r="A4" s="78" t="s">
        <v>166</v>
      </c>
    </row>
    <row r="5" spans="1:13" s="13" customFormat="1" ht="16.2" thickBot="1" x14ac:dyDescent="0.35">
      <c r="A5" s="79" t="s">
        <v>165</v>
      </c>
    </row>
    <row r="6" spans="1:13" ht="15.75" customHeight="1" x14ac:dyDescent="0.3">
      <c r="A6" s="142" t="s">
        <v>126</v>
      </c>
      <c r="B6" s="144" t="s">
        <v>81</v>
      </c>
      <c r="C6" s="146" t="s">
        <v>147</v>
      </c>
      <c r="D6" s="154" t="s">
        <v>0</v>
      </c>
      <c r="E6" s="155"/>
      <c r="F6" s="155"/>
      <c r="G6" s="155"/>
      <c r="H6" s="155"/>
      <c r="I6" s="155"/>
      <c r="J6" s="155"/>
      <c r="K6" s="155"/>
      <c r="L6" s="156"/>
      <c r="M6" s="152" t="s">
        <v>1</v>
      </c>
    </row>
    <row r="7" spans="1:13" ht="79.2" customHeight="1" x14ac:dyDescent="0.3">
      <c r="A7" s="143"/>
      <c r="B7" s="145"/>
      <c r="C7" s="147"/>
      <c r="D7" s="45" t="s">
        <v>2</v>
      </c>
      <c r="E7" s="36" t="s">
        <v>3</v>
      </c>
      <c r="F7" s="36" t="s">
        <v>149</v>
      </c>
      <c r="G7" s="36" t="s">
        <v>150</v>
      </c>
      <c r="H7" s="36" t="s">
        <v>151</v>
      </c>
      <c r="I7" s="36" t="s">
        <v>152</v>
      </c>
      <c r="J7" s="36" t="s">
        <v>153</v>
      </c>
      <c r="K7" s="36" t="s">
        <v>155</v>
      </c>
      <c r="L7" s="46" t="s">
        <v>154</v>
      </c>
      <c r="M7" s="153"/>
    </row>
    <row r="8" spans="1:13" s="42" customFormat="1" ht="10.199999999999999" x14ac:dyDescent="0.2">
      <c r="A8" s="43">
        <v>1</v>
      </c>
      <c r="B8" s="44">
        <v>2</v>
      </c>
      <c r="C8" s="56">
        <v>3</v>
      </c>
      <c r="D8" s="43" t="s">
        <v>156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44">
        <v>12</v>
      </c>
      <c r="M8" s="65" t="s">
        <v>157</v>
      </c>
    </row>
    <row r="9" spans="1:13" s="15" customFormat="1" ht="16.2" thickBot="1" x14ac:dyDescent="0.35">
      <c r="A9" s="38" t="s">
        <v>148</v>
      </c>
      <c r="B9" s="39"/>
      <c r="C9" s="57">
        <f>C10+C14+C22+C30+C35+C41+C45+C55</f>
        <v>133053</v>
      </c>
      <c r="D9" s="40">
        <f t="shared" ref="D9:L9" si="0">D10+D14+D22+D30+D35+D41+D45+D55</f>
        <v>1515</v>
      </c>
      <c r="E9" s="41">
        <f t="shared" si="0"/>
        <v>730</v>
      </c>
      <c r="F9" s="41">
        <f t="shared" si="0"/>
        <v>276</v>
      </c>
      <c r="G9" s="41">
        <f t="shared" si="0"/>
        <v>167</v>
      </c>
      <c r="H9" s="41">
        <f t="shared" si="0"/>
        <v>65</v>
      </c>
      <c r="I9" s="41">
        <f t="shared" si="0"/>
        <v>36</v>
      </c>
      <c r="J9" s="41">
        <f t="shared" si="0"/>
        <v>0</v>
      </c>
      <c r="K9" s="41">
        <f t="shared" si="0"/>
        <v>44</v>
      </c>
      <c r="L9" s="47">
        <f t="shared" si="0"/>
        <v>197</v>
      </c>
      <c r="M9" s="66">
        <f>D9/C9</f>
        <v>1.1386439990079142E-2</v>
      </c>
    </row>
    <row r="10" spans="1:13" s="15" customFormat="1" x14ac:dyDescent="0.3">
      <c r="A10" s="16" t="s">
        <v>133</v>
      </c>
      <c r="B10" s="17"/>
      <c r="C10" s="58">
        <f>SUM(C11:C13)</f>
        <v>53427</v>
      </c>
      <c r="D10" s="18">
        <f>SUM(D11:D13)</f>
        <v>334</v>
      </c>
      <c r="E10" s="19">
        <f t="shared" ref="E10:L10" si="1">SUM(E11:E13)</f>
        <v>155</v>
      </c>
      <c r="F10" s="19">
        <f t="shared" si="1"/>
        <v>38</v>
      </c>
      <c r="G10" s="19">
        <f t="shared" si="1"/>
        <v>55</v>
      </c>
      <c r="H10" s="19">
        <f t="shared" si="1"/>
        <v>29</v>
      </c>
      <c r="I10" s="19">
        <f t="shared" si="1"/>
        <v>10</v>
      </c>
      <c r="J10" s="19">
        <f t="shared" si="1"/>
        <v>0</v>
      </c>
      <c r="K10" s="19">
        <f t="shared" si="1"/>
        <v>12</v>
      </c>
      <c r="L10" s="48">
        <f t="shared" si="1"/>
        <v>35</v>
      </c>
      <c r="M10" s="67">
        <f t="shared" ref="M10:M54" si="2">D10/C10</f>
        <v>6.2515207666535644E-3</v>
      </c>
    </row>
    <row r="11" spans="1:13" x14ac:dyDescent="0.3">
      <c r="A11" s="20" t="s">
        <v>4</v>
      </c>
      <c r="B11" s="21" t="s">
        <v>49</v>
      </c>
      <c r="C11" s="59">
        <v>6299</v>
      </c>
      <c r="D11" s="22">
        <f>E11+F11+G11+H11+I11+J11+K11+L11</f>
        <v>15</v>
      </c>
      <c r="E11" s="23">
        <v>12</v>
      </c>
      <c r="F11" s="23"/>
      <c r="G11" s="23">
        <v>2</v>
      </c>
      <c r="H11" s="23"/>
      <c r="I11" s="23"/>
      <c r="J11" s="23"/>
      <c r="K11" s="23"/>
      <c r="L11" s="49">
        <v>1</v>
      </c>
      <c r="M11" s="68">
        <f t="shared" si="2"/>
        <v>2.381330369899984E-3</v>
      </c>
    </row>
    <row r="12" spans="1:13" x14ac:dyDescent="0.3">
      <c r="A12" s="20" t="s">
        <v>5</v>
      </c>
      <c r="B12" s="21" t="s">
        <v>50</v>
      </c>
      <c r="C12" s="60">
        <v>19378</v>
      </c>
      <c r="D12" s="24">
        <f t="shared" ref="D12:D13" si="3">E12+F12+G12+H12+I12+J12+K12+L12</f>
        <v>109</v>
      </c>
      <c r="E12" s="25">
        <v>55</v>
      </c>
      <c r="F12" s="25">
        <v>13</v>
      </c>
      <c r="G12" s="25">
        <v>15</v>
      </c>
      <c r="H12" s="25">
        <v>11</v>
      </c>
      <c r="I12" s="25">
        <v>5</v>
      </c>
      <c r="J12" s="25"/>
      <c r="K12" s="25">
        <v>5</v>
      </c>
      <c r="L12" s="50">
        <v>5</v>
      </c>
      <c r="M12" s="68">
        <f t="shared" si="2"/>
        <v>5.6249354938590155E-3</v>
      </c>
    </row>
    <row r="13" spans="1:13" ht="16.2" thickBot="1" x14ac:dyDescent="0.35">
      <c r="A13" s="26" t="s">
        <v>6</v>
      </c>
      <c r="B13" s="27" t="s">
        <v>51</v>
      </c>
      <c r="C13" s="61">
        <v>27750</v>
      </c>
      <c r="D13" s="28">
        <f t="shared" si="3"/>
        <v>210</v>
      </c>
      <c r="E13" s="29">
        <v>88</v>
      </c>
      <c r="F13" s="29">
        <v>25</v>
      </c>
      <c r="G13" s="29">
        <v>38</v>
      </c>
      <c r="H13" s="29">
        <v>18</v>
      </c>
      <c r="I13" s="29">
        <v>5</v>
      </c>
      <c r="J13" s="29"/>
      <c r="K13" s="29">
        <v>7</v>
      </c>
      <c r="L13" s="51">
        <v>29</v>
      </c>
      <c r="M13" s="69">
        <f t="shared" si="2"/>
        <v>7.5675675675675675E-3</v>
      </c>
    </row>
    <row r="14" spans="1:13" s="15" customFormat="1" x14ac:dyDescent="0.3">
      <c r="A14" s="16" t="s">
        <v>134</v>
      </c>
      <c r="B14" s="17"/>
      <c r="C14" s="62">
        <f>SUM(C15:C21)</f>
        <v>38558</v>
      </c>
      <c r="D14" s="30">
        <f t="shared" ref="D14:L14" si="4">SUM(D15:D21)</f>
        <v>685</v>
      </c>
      <c r="E14" s="31">
        <f t="shared" si="4"/>
        <v>351</v>
      </c>
      <c r="F14" s="31">
        <f t="shared" si="4"/>
        <v>124</v>
      </c>
      <c r="G14" s="31">
        <f t="shared" si="4"/>
        <v>31</v>
      </c>
      <c r="H14" s="31">
        <f t="shared" si="4"/>
        <v>20</v>
      </c>
      <c r="I14" s="31">
        <f t="shared" si="4"/>
        <v>20</v>
      </c>
      <c r="J14" s="31">
        <f t="shared" si="4"/>
        <v>0</v>
      </c>
      <c r="K14" s="31">
        <f t="shared" si="4"/>
        <v>19</v>
      </c>
      <c r="L14" s="52">
        <f t="shared" si="4"/>
        <v>120</v>
      </c>
      <c r="M14" s="67">
        <f t="shared" si="2"/>
        <v>1.7765444265781419E-2</v>
      </c>
    </row>
    <row r="15" spans="1:13" x14ac:dyDescent="0.3">
      <c r="A15" s="20" t="s">
        <v>7</v>
      </c>
      <c r="B15" s="21" t="s">
        <v>63</v>
      </c>
      <c r="C15" s="59">
        <v>8101</v>
      </c>
      <c r="D15" s="22">
        <f t="shared" ref="D15:D21" si="5">E15+F15+G15+H15+I15+J15+K15+L15</f>
        <v>201</v>
      </c>
      <c r="E15" s="23">
        <v>90</v>
      </c>
      <c r="F15" s="23">
        <v>19</v>
      </c>
      <c r="G15" s="23">
        <v>2</v>
      </c>
      <c r="H15" s="23"/>
      <c r="I15" s="23">
        <v>13</v>
      </c>
      <c r="J15" s="23"/>
      <c r="K15" s="23">
        <v>2</v>
      </c>
      <c r="L15" s="49">
        <v>75</v>
      </c>
      <c r="M15" s="68">
        <f t="shared" si="2"/>
        <v>2.4811751635600544E-2</v>
      </c>
    </row>
    <row r="16" spans="1:13" x14ac:dyDescent="0.3">
      <c r="A16" s="20" t="s">
        <v>8</v>
      </c>
      <c r="B16" s="21" t="s">
        <v>64</v>
      </c>
      <c r="C16" s="60">
        <v>5426</v>
      </c>
      <c r="D16" s="24">
        <f t="shared" si="5"/>
        <v>81</v>
      </c>
      <c r="E16" s="25">
        <v>24</v>
      </c>
      <c r="F16" s="25">
        <v>39</v>
      </c>
      <c r="G16" s="25"/>
      <c r="H16" s="25">
        <v>3</v>
      </c>
      <c r="I16" s="25">
        <v>3</v>
      </c>
      <c r="J16" s="25"/>
      <c r="K16" s="25"/>
      <c r="L16" s="50">
        <v>12</v>
      </c>
      <c r="M16" s="68">
        <f t="shared" si="2"/>
        <v>1.4928123848138592E-2</v>
      </c>
    </row>
    <row r="17" spans="1:13" x14ac:dyDescent="0.3">
      <c r="A17" s="20" t="s">
        <v>9</v>
      </c>
      <c r="B17" s="21" t="s">
        <v>65</v>
      </c>
      <c r="C17" s="60">
        <v>3919</v>
      </c>
      <c r="D17" s="24">
        <f t="shared" si="5"/>
        <v>56</v>
      </c>
      <c r="E17" s="25">
        <v>30</v>
      </c>
      <c r="F17" s="25">
        <v>5</v>
      </c>
      <c r="G17" s="25">
        <v>2</v>
      </c>
      <c r="H17" s="25">
        <v>8</v>
      </c>
      <c r="I17" s="25"/>
      <c r="J17" s="25"/>
      <c r="K17" s="25">
        <v>8</v>
      </c>
      <c r="L17" s="50">
        <v>3</v>
      </c>
      <c r="M17" s="68">
        <f t="shared" si="2"/>
        <v>1.4289359530492473E-2</v>
      </c>
    </row>
    <row r="18" spans="1:13" x14ac:dyDescent="0.3">
      <c r="A18" s="20" t="s">
        <v>10</v>
      </c>
      <c r="B18" s="21" t="s">
        <v>66</v>
      </c>
      <c r="C18" s="60">
        <v>6855</v>
      </c>
      <c r="D18" s="24">
        <f t="shared" si="5"/>
        <v>150</v>
      </c>
      <c r="E18" s="25">
        <v>122</v>
      </c>
      <c r="F18" s="25">
        <v>11</v>
      </c>
      <c r="G18" s="25">
        <v>5</v>
      </c>
      <c r="H18" s="25">
        <v>3</v>
      </c>
      <c r="I18" s="25"/>
      <c r="J18" s="25"/>
      <c r="K18" s="25">
        <v>3</v>
      </c>
      <c r="L18" s="50">
        <v>6</v>
      </c>
      <c r="M18" s="68">
        <f t="shared" si="2"/>
        <v>2.1881838074398249E-2</v>
      </c>
    </row>
    <row r="19" spans="1:13" x14ac:dyDescent="0.3">
      <c r="A19" s="20" t="s">
        <v>11</v>
      </c>
      <c r="B19" s="21" t="s">
        <v>67</v>
      </c>
      <c r="C19" s="60">
        <v>4501</v>
      </c>
      <c r="D19" s="24">
        <f t="shared" si="5"/>
        <v>52</v>
      </c>
      <c r="E19" s="25">
        <v>25</v>
      </c>
      <c r="F19" s="25">
        <v>14</v>
      </c>
      <c r="G19" s="25">
        <v>6</v>
      </c>
      <c r="H19" s="25">
        <v>2</v>
      </c>
      <c r="I19" s="25">
        <v>2</v>
      </c>
      <c r="J19" s="25"/>
      <c r="K19" s="25">
        <v>2</v>
      </c>
      <c r="L19" s="50">
        <v>1</v>
      </c>
      <c r="M19" s="68">
        <f t="shared" si="2"/>
        <v>1.1552988224838925E-2</v>
      </c>
    </row>
    <row r="20" spans="1:13" x14ac:dyDescent="0.3">
      <c r="A20" s="20" t="s">
        <v>12</v>
      </c>
      <c r="B20" s="21" t="s">
        <v>68</v>
      </c>
      <c r="C20" s="60">
        <v>5746</v>
      </c>
      <c r="D20" s="24">
        <f t="shared" si="5"/>
        <v>77</v>
      </c>
      <c r="E20" s="25">
        <v>36</v>
      </c>
      <c r="F20" s="25">
        <v>14</v>
      </c>
      <c r="G20" s="25"/>
      <c r="H20" s="25">
        <v>1</v>
      </c>
      <c r="I20" s="25">
        <v>1</v>
      </c>
      <c r="J20" s="25"/>
      <c r="K20" s="25">
        <v>2</v>
      </c>
      <c r="L20" s="50">
        <v>23</v>
      </c>
      <c r="M20" s="68">
        <f t="shared" si="2"/>
        <v>1.3400626522798468E-2</v>
      </c>
    </row>
    <row r="21" spans="1:13" ht="16.2" thickBot="1" x14ac:dyDescent="0.35">
      <c r="A21" s="26" t="s">
        <v>13</v>
      </c>
      <c r="B21" s="27" t="s">
        <v>69</v>
      </c>
      <c r="C21" s="61">
        <v>4010</v>
      </c>
      <c r="D21" s="28">
        <f t="shared" si="5"/>
        <v>68</v>
      </c>
      <c r="E21" s="29">
        <v>24</v>
      </c>
      <c r="F21" s="29">
        <v>22</v>
      </c>
      <c r="G21" s="29">
        <v>16</v>
      </c>
      <c r="H21" s="29">
        <v>3</v>
      </c>
      <c r="I21" s="29">
        <v>1</v>
      </c>
      <c r="J21" s="29"/>
      <c r="K21" s="29">
        <v>2</v>
      </c>
      <c r="L21" s="51"/>
      <c r="M21" s="69">
        <f t="shared" si="2"/>
        <v>1.6957605985037406E-2</v>
      </c>
    </row>
    <row r="22" spans="1:13" s="15" customFormat="1" x14ac:dyDescent="0.3">
      <c r="A22" s="16" t="s">
        <v>135</v>
      </c>
      <c r="B22" s="17"/>
      <c r="C22" s="62">
        <f>SUM(C23:C29)</f>
        <v>13748</v>
      </c>
      <c r="D22" s="30">
        <f t="shared" ref="D22:L22" si="6">SUM(D23:D29)</f>
        <v>190</v>
      </c>
      <c r="E22" s="31">
        <f t="shared" si="6"/>
        <v>71</v>
      </c>
      <c r="F22" s="31">
        <f t="shared" si="6"/>
        <v>64</v>
      </c>
      <c r="G22" s="31">
        <f t="shared" si="6"/>
        <v>24</v>
      </c>
      <c r="H22" s="31">
        <f t="shared" si="6"/>
        <v>5</v>
      </c>
      <c r="I22" s="31">
        <f t="shared" si="6"/>
        <v>3</v>
      </c>
      <c r="J22" s="31">
        <f t="shared" si="6"/>
        <v>0</v>
      </c>
      <c r="K22" s="31">
        <f t="shared" si="6"/>
        <v>7</v>
      </c>
      <c r="L22" s="52">
        <f t="shared" si="6"/>
        <v>16</v>
      </c>
      <c r="M22" s="67">
        <f t="shared" si="2"/>
        <v>1.3820192027931336E-2</v>
      </c>
    </row>
    <row r="23" spans="1:13" x14ac:dyDescent="0.3">
      <c r="A23" s="20" t="s">
        <v>15</v>
      </c>
      <c r="B23" s="21" t="s">
        <v>53</v>
      </c>
      <c r="C23" s="63">
        <v>1478</v>
      </c>
      <c r="D23" s="32">
        <f t="shared" ref="D23:D29" si="7">E23+F23+G23+H23+I23+J23+K23+L23</f>
        <v>15</v>
      </c>
      <c r="E23" s="33">
        <v>8</v>
      </c>
      <c r="F23" s="33">
        <v>2</v>
      </c>
      <c r="G23" s="33">
        <v>1</v>
      </c>
      <c r="H23" s="33">
        <v>1</v>
      </c>
      <c r="I23" s="33">
        <v>2</v>
      </c>
      <c r="J23" s="33"/>
      <c r="K23" s="33"/>
      <c r="L23" s="53">
        <v>1</v>
      </c>
      <c r="M23" s="70">
        <f t="shared" si="2"/>
        <v>1.0148849797023005E-2</v>
      </c>
    </row>
    <row r="24" spans="1:13" x14ac:dyDescent="0.3">
      <c r="A24" s="20" t="s">
        <v>16</v>
      </c>
      <c r="B24" s="21" t="s">
        <v>54</v>
      </c>
      <c r="C24" s="60">
        <v>1748</v>
      </c>
      <c r="D24" s="24">
        <f t="shared" si="7"/>
        <v>22</v>
      </c>
      <c r="E24" s="25">
        <v>5</v>
      </c>
      <c r="F24" s="25">
        <v>9</v>
      </c>
      <c r="G24" s="25">
        <v>5</v>
      </c>
      <c r="H24" s="25"/>
      <c r="I24" s="25"/>
      <c r="J24" s="25"/>
      <c r="K24" s="25">
        <v>2</v>
      </c>
      <c r="L24" s="50">
        <v>1</v>
      </c>
      <c r="M24" s="68">
        <f t="shared" si="2"/>
        <v>1.2585812356979404E-2</v>
      </c>
    </row>
    <row r="25" spans="1:13" x14ac:dyDescent="0.3">
      <c r="A25" s="20" t="s">
        <v>17</v>
      </c>
      <c r="B25" s="21" t="s">
        <v>55</v>
      </c>
      <c r="C25" s="60">
        <v>1466</v>
      </c>
      <c r="D25" s="24">
        <f t="shared" si="7"/>
        <v>20</v>
      </c>
      <c r="E25" s="25">
        <v>4</v>
      </c>
      <c r="F25" s="25">
        <v>10</v>
      </c>
      <c r="G25" s="25">
        <v>3</v>
      </c>
      <c r="H25" s="25">
        <v>1</v>
      </c>
      <c r="I25" s="25"/>
      <c r="J25" s="25"/>
      <c r="K25" s="25"/>
      <c r="L25" s="50">
        <v>2</v>
      </c>
      <c r="M25" s="68">
        <f t="shared" si="2"/>
        <v>1.3642564802182811E-2</v>
      </c>
    </row>
    <row r="26" spans="1:13" x14ac:dyDescent="0.3">
      <c r="A26" s="20" t="s">
        <v>18</v>
      </c>
      <c r="B26" s="21" t="s">
        <v>56</v>
      </c>
      <c r="C26" s="60">
        <v>2618</v>
      </c>
      <c r="D26" s="24">
        <f t="shared" si="7"/>
        <v>46</v>
      </c>
      <c r="E26" s="25">
        <v>12</v>
      </c>
      <c r="F26" s="25">
        <v>19</v>
      </c>
      <c r="G26" s="25">
        <v>5</v>
      </c>
      <c r="H26" s="25">
        <v>2</v>
      </c>
      <c r="I26" s="25">
        <v>1</v>
      </c>
      <c r="J26" s="25"/>
      <c r="K26" s="25"/>
      <c r="L26" s="50">
        <v>7</v>
      </c>
      <c r="M26" s="68">
        <f t="shared" si="2"/>
        <v>1.7570664629488159E-2</v>
      </c>
    </row>
    <row r="27" spans="1:13" x14ac:dyDescent="0.3">
      <c r="A27" s="20" t="s">
        <v>20</v>
      </c>
      <c r="B27" s="21" t="s">
        <v>58</v>
      </c>
      <c r="C27" s="60">
        <v>1776</v>
      </c>
      <c r="D27" s="24">
        <f t="shared" si="7"/>
        <v>27</v>
      </c>
      <c r="E27" s="25">
        <v>14</v>
      </c>
      <c r="F27" s="25">
        <v>3</v>
      </c>
      <c r="G27" s="25">
        <v>6</v>
      </c>
      <c r="H27" s="25"/>
      <c r="I27" s="25"/>
      <c r="J27" s="25"/>
      <c r="K27" s="25">
        <v>3</v>
      </c>
      <c r="L27" s="50">
        <v>1</v>
      </c>
      <c r="M27" s="68">
        <f t="shared" si="2"/>
        <v>1.5202702702702704E-2</v>
      </c>
    </row>
    <row r="28" spans="1:13" x14ac:dyDescent="0.3">
      <c r="A28" s="20" t="s">
        <v>21</v>
      </c>
      <c r="B28" s="21" t="s">
        <v>59</v>
      </c>
      <c r="C28" s="60">
        <v>2172</v>
      </c>
      <c r="D28" s="24">
        <f t="shared" si="7"/>
        <v>29</v>
      </c>
      <c r="E28" s="25">
        <v>11</v>
      </c>
      <c r="F28" s="25">
        <v>9</v>
      </c>
      <c r="G28" s="25">
        <v>3</v>
      </c>
      <c r="H28" s="25">
        <v>1</v>
      </c>
      <c r="I28" s="25"/>
      <c r="J28" s="25"/>
      <c r="K28" s="25">
        <v>1</v>
      </c>
      <c r="L28" s="50">
        <v>4</v>
      </c>
      <c r="M28" s="68">
        <f t="shared" si="2"/>
        <v>1.3351749539594844E-2</v>
      </c>
    </row>
    <row r="29" spans="1:13" ht="16.2" thickBot="1" x14ac:dyDescent="0.35">
      <c r="A29" s="26" t="s">
        <v>22</v>
      </c>
      <c r="B29" s="27" t="s">
        <v>60</v>
      </c>
      <c r="C29" s="61">
        <v>2490</v>
      </c>
      <c r="D29" s="28">
        <f t="shared" si="7"/>
        <v>31</v>
      </c>
      <c r="E29" s="29">
        <v>17</v>
      </c>
      <c r="F29" s="29">
        <v>12</v>
      </c>
      <c r="G29" s="29">
        <v>1</v>
      </c>
      <c r="H29" s="29"/>
      <c r="I29" s="29"/>
      <c r="J29" s="29"/>
      <c r="K29" s="29">
        <v>1</v>
      </c>
      <c r="L29" s="51"/>
      <c r="M29" s="69">
        <f t="shared" si="2"/>
        <v>1.2449799196787148E-2</v>
      </c>
    </row>
    <row r="30" spans="1:13" s="15" customFormat="1" x14ac:dyDescent="0.3">
      <c r="A30" s="16" t="s">
        <v>136</v>
      </c>
      <c r="B30" s="17"/>
      <c r="C30" s="62">
        <f t="shared" ref="C30:L30" si="8">SUM(C31:C34)</f>
        <v>4109</v>
      </c>
      <c r="D30" s="30">
        <f t="shared" si="8"/>
        <v>97</v>
      </c>
      <c r="E30" s="31">
        <f t="shared" si="8"/>
        <v>35</v>
      </c>
      <c r="F30" s="31">
        <f t="shared" si="8"/>
        <v>27</v>
      </c>
      <c r="G30" s="31">
        <f t="shared" si="8"/>
        <v>21</v>
      </c>
      <c r="H30" s="31">
        <f t="shared" si="8"/>
        <v>2</v>
      </c>
      <c r="I30" s="31">
        <f t="shared" si="8"/>
        <v>0</v>
      </c>
      <c r="J30" s="31">
        <f t="shared" si="8"/>
        <v>0</v>
      </c>
      <c r="K30" s="31">
        <f t="shared" si="8"/>
        <v>3</v>
      </c>
      <c r="L30" s="52">
        <f t="shared" si="8"/>
        <v>9</v>
      </c>
      <c r="M30" s="67">
        <f t="shared" si="2"/>
        <v>2.3606716962764663E-2</v>
      </c>
    </row>
    <row r="31" spans="1:13" x14ac:dyDescent="0.3">
      <c r="A31" s="20" t="s">
        <v>14</v>
      </c>
      <c r="B31" s="21" t="s">
        <v>52</v>
      </c>
      <c r="C31" s="60">
        <v>1159</v>
      </c>
      <c r="D31" s="24">
        <f t="shared" ref="D31:D34" si="9">E31+F31+G31+H31+I31+J31+K31+L31</f>
        <v>23</v>
      </c>
      <c r="E31" s="25">
        <v>7</v>
      </c>
      <c r="F31" s="25">
        <v>9</v>
      </c>
      <c r="G31" s="25">
        <v>3</v>
      </c>
      <c r="H31" s="25"/>
      <c r="I31" s="25"/>
      <c r="J31" s="25"/>
      <c r="K31" s="25">
        <v>1</v>
      </c>
      <c r="L31" s="50">
        <v>3</v>
      </c>
      <c r="M31" s="68">
        <f t="shared" si="2"/>
        <v>1.9844693701466781E-2</v>
      </c>
    </row>
    <row r="32" spans="1:13" x14ac:dyDescent="0.3">
      <c r="A32" s="20" t="s">
        <v>19</v>
      </c>
      <c r="B32" s="21" t="s">
        <v>57</v>
      </c>
      <c r="C32" s="60">
        <v>943</v>
      </c>
      <c r="D32" s="24">
        <f t="shared" si="9"/>
        <v>29</v>
      </c>
      <c r="E32" s="25">
        <v>17</v>
      </c>
      <c r="F32" s="25">
        <v>4</v>
      </c>
      <c r="G32" s="25">
        <v>6</v>
      </c>
      <c r="H32" s="25"/>
      <c r="I32" s="25"/>
      <c r="J32" s="25"/>
      <c r="K32" s="25"/>
      <c r="L32" s="50">
        <v>2</v>
      </c>
      <c r="M32" s="68">
        <f t="shared" ref="M32" si="10">D32/C32</f>
        <v>3.0752916224814422E-2</v>
      </c>
    </row>
    <row r="33" spans="1:13" x14ac:dyDescent="0.3">
      <c r="A33" s="20" t="s">
        <v>23</v>
      </c>
      <c r="B33" s="21" t="s">
        <v>61</v>
      </c>
      <c r="C33" s="60">
        <v>735</v>
      </c>
      <c r="D33" s="24">
        <f t="shared" si="9"/>
        <v>29</v>
      </c>
      <c r="E33" s="25">
        <v>5</v>
      </c>
      <c r="F33" s="25">
        <v>7</v>
      </c>
      <c r="G33" s="25">
        <v>12</v>
      </c>
      <c r="H33" s="25"/>
      <c r="I33" s="25"/>
      <c r="J33" s="25"/>
      <c r="K33" s="25">
        <v>1</v>
      </c>
      <c r="L33" s="50">
        <v>4</v>
      </c>
      <c r="M33" s="68">
        <f t="shared" si="2"/>
        <v>3.9455782312925167E-2</v>
      </c>
    </row>
    <row r="34" spans="1:13" ht="16.2" thickBot="1" x14ac:dyDescent="0.35">
      <c r="A34" s="26" t="s">
        <v>24</v>
      </c>
      <c r="B34" s="27" t="s">
        <v>62</v>
      </c>
      <c r="C34" s="64">
        <v>1272</v>
      </c>
      <c r="D34" s="34">
        <f t="shared" si="9"/>
        <v>16</v>
      </c>
      <c r="E34" s="35">
        <v>6</v>
      </c>
      <c r="F34" s="35">
        <v>7</v>
      </c>
      <c r="G34" s="35"/>
      <c r="H34" s="35">
        <v>2</v>
      </c>
      <c r="I34" s="35"/>
      <c r="J34" s="35"/>
      <c r="K34" s="35">
        <v>1</v>
      </c>
      <c r="L34" s="54"/>
      <c r="M34" s="69">
        <f t="shared" si="2"/>
        <v>1.2578616352201259E-2</v>
      </c>
    </row>
    <row r="35" spans="1:13" x14ac:dyDescent="0.3">
      <c r="A35" s="16" t="s">
        <v>137</v>
      </c>
      <c r="B35" s="17"/>
      <c r="C35" s="62">
        <f>SUM(C36:C40)</f>
        <v>2629</v>
      </c>
      <c r="D35" s="30">
        <f>SUM(D36:D40)</f>
        <v>20</v>
      </c>
      <c r="E35" s="31">
        <f t="shared" ref="E35:L35" si="11">SUM(E36:E40)</f>
        <v>0</v>
      </c>
      <c r="F35" s="31">
        <f t="shared" si="11"/>
        <v>7</v>
      </c>
      <c r="G35" s="31">
        <f t="shared" si="11"/>
        <v>10</v>
      </c>
      <c r="H35" s="31">
        <f t="shared" si="11"/>
        <v>0</v>
      </c>
      <c r="I35" s="31">
        <f t="shared" si="11"/>
        <v>1</v>
      </c>
      <c r="J35" s="31">
        <f t="shared" si="11"/>
        <v>0</v>
      </c>
      <c r="K35" s="31">
        <f t="shared" si="11"/>
        <v>0</v>
      </c>
      <c r="L35" s="52">
        <f t="shared" si="11"/>
        <v>2</v>
      </c>
      <c r="M35" s="67">
        <f t="shared" si="2"/>
        <v>7.6074553062000757E-3</v>
      </c>
    </row>
    <row r="36" spans="1:13" s="15" customFormat="1" x14ac:dyDescent="0.3">
      <c r="A36" s="20" t="s">
        <v>35</v>
      </c>
      <c r="B36" s="21" t="s">
        <v>42</v>
      </c>
      <c r="C36" s="60">
        <v>672</v>
      </c>
      <c r="D36" s="24">
        <f t="shared" ref="D36:D40" si="12">E36+F36+G36+H36+I36+J36+K36+L36</f>
        <v>5</v>
      </c>
      <c r="E36" s="25"/>
      <c r="F36" s="25">
        <v>3</v>
      </c>
      <c r="G36" s="25">
        <v>2</v>
      </c>
      <c r="H36" s="25"/>
      <c r="I36" s="25"/>
      <c r="J36" s="25"/>
      <c r="K36" s="25"/>
      <c r="L36" s="50"/>
      <c r="M36" s="68">
        <f>D36/C36</f>
        <v>7.4404761904761901E-3</v>
      </c>
    </row>
    <row r="37" spans="1:13" x14ac:dyDescent="0.3">
      <c r="A37" s="20" t="s">
        <v>36</v>
      </c>
      <c r="B37" s="21" t="s">
        <v>43</v>
      </c>
      <c r="C37" s="60">
        <v>428</v>
      </c>
      <c r="D37" s="24">
        <f t="shared" si="12"/>
        <v>5</v>
      </c>
      <c r="E37" s="25"/>
      <c r="F37" s="25">
        <v>3</v>
      </c>
      <c r="G37" s="25">
        <v>2</v>
      </c>
      <c r="H37" s="25"/>
      <c r="I37" s="25"/>
      <c r="J37" s="25"/>
      <c r="K37" s="25"/>
      <c r="L37" s="50"/>
      <c r="M37" s="68">
        <f t="shared" si="2"/>
        <v>1.1682242990654205E-2</v>
      </c>
    </row>
    <row r="38" spans="1:13" x14ac:dyDescent="0.3">
      <c r="A38" s="20" t="s">
        <v>132</v>
      </c>
      <c r="B38" s="21" t="s">
        <v>131</v>
      </c>
      <c r="C38" s="60">
        <v>280</v>
      </c>
      <c r="D38" s="24">
        <f t="shared" si="12"/>
        <v>5</v>
      </c>
      <c r="E38" s="25"/>
      <c r="F38" s="25"/>
      <c r="G38" s="25">
        <v>4</v>
      </c>
      <c r="H38" s="25"/>
      <c r="I38" s="25"/>
      <c r="J38" s="25"/>
      <c r="K38" s="25"/>
      <c r="L38" s="50">
        <v>1</v>
      </c>
      <c r="M38" s="68">
        <f t="shared" si="2"/>
        <v>1.7857142857142856E-2</v>
      </c>
    </row>
    <row r="39" spans="1:13" x14ac:dyDescent="0.3">
      <c r="A39" s="20" t="s">
        <v>37</v>
      </c>
      <c r="B39" s="21" t="s">
        <v>44</v>
      </c>
      <c r="C39" s="60">
        <v>394</v>
      </c>
      <c r="D39" s="24">
        <f t="shared" si="12"/>
        <v>3</v>
      </c>
      <c r="E39" s="25"/>
      <c r="F39" s="25"/>
      <c r="G39" s="25">
        <v>1</v>
      </c>
      <c r="H39" s="25"/>
      <c r="I39" s="25">
        <v>1</v>
      </c>
      <c r="J39" s="25"/>
      <c r="K39" s="25"/>
      <c r="L39" s="50">
        <v>1</v>
      </c>
      <c r="M39" s="68">
        <f t="shared" si="2"/>
        <v>7.6142131979695434E-3</v>
      </c>
    </row>
    <row r="40" spans="1:13" ht="16.2" thickBot="1" x14ac:dyDescent="0.35">
      <c r="A40" s="20" t="s">
        <v>38</v>
      </c>
      <c r="B40" s="21" t="s">
        <v>45</v>
      </c>
      <c r="C40" s="60">
        <v>855</v>
      </c>
      <c r="D40" s="24">
        <f t="shared" si="12"/>
        <v>2</v>
      </c>
      <c r="E40" s="25"/>
      <c r="F40" s="25">
        <v>1</v>
      </c>
      <c r="G40" s="25">
        <v>1</v>
      </c>
      <c r="H40" s="25"/>
      <c r="I40" s="25"/>
      <c r="J40" s="25"/>
      <c r="K40" s="25"/>
      <c r="L40" s="50"/>
      <c r="M40" s="68">
        <f t="shared" si="2"/>
        <v>2.3391812865497076E-3</v>
      </c>
    </row>
    <row r="41" spans="1:13" x14ac:dyDescent="0.3">
      <c r="A41" s="16" t="s">
        <v>138</v>
      </c>
      <c r="B41" s="17"/>
      <c r="C41" s="62">
        <f>SUM(C42:C44)</f>
        <v>8692</v>
      </c>
      <c r="D41" s="30">
        <f t="shared" ref="D41:L41" si="13">SUM(D42:D44)</f>
        <v>39</v>
      </c>
      <c r="E41" s="31">
        <f>SUM(E42:E44)</f>
        <v>28</v>
      </c>
      <c r="F41" s="31">
        <f t="shared" si="13"/>
        <v>5</v>
      </c>
      <c r="G41" s="31">
        <f t="shared" si="13"/>
        <v>3</v>
      </c>
      <c r="H41" s="31">
        <f t="shared" si="13"/>
        <v>1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52">
        <f t="shared" si="13"/>
        <v>2</v>
      </c>
      <c r="M41" s="67">
        <f t="shared" si="2"/>
        <v>4.4868844914864245E-3</v>
      </c>
    </row>
    <row r="42" spans="1:13" x14ac:dyDescent="0.3">
      <c r="A42" s="20" t="s">
        <v>139</v>
      </c>
      <c r="B42" s="21" t="s">
        <v>73</v>
      </c>
      <c r="C42" s="59">
        <v>2343</v>
      </c>
      <c r="D42" s="22">
        <f>E42+F42+G42+H42+I42+J42+K42+L42</f>
        <v>1</v>
      </c>
      <c r="E42" s="23"/>
      <c r="F42" s="23"/>
      <c r="G42" s="23"/>
      <c r="H42" s="23"/>
      <c r="I42" s="23"/>
      <c r="J42" s="23"/>
      <c r="K42" s="23"/>
      <c r="L42" s="49">
        <v>1</v>
      </c>
      <c r="M42" s="68">
        <f>D42/C42</f>
        <v>4.2680324370465217E-4</v>
      </c>
    </row>
    <row r="43" spans="1:13" x14ac:dyDescent="0.3">
      <c r="A43" s="20" t="s">
        <v>30</v>
      </c>
      <c r="B43" s="21" t="s">
        <v>76</v>
      </c>
      <c r="C43" s="60">
        <v>3344</v>
      </c>
      <c r="D43" s="24">
        <f t="shared" ref="D43" si="14">E43+F43+G43+H43+I43+J43+K43+L43</f>
        <v>21</v>
      </c>
      <c r="E43" s="25">
        <v>19</v>
      </c>
      <c r="F43" s="25">
        <v>1</v>
      </c>
      <c r="G43" s="25"/>
      <c r="H43" s="25">
        <v>1</v>
      </c>
      <c r="I43" s="25"/>
      <c r="J43" s="25"/>
      <c r="K43" s="25"/>
      <c r="L43" s="50"/>
      <c r="M43" s="68">
        <f t="shared" si="2"/>
        <v>6.2799043062200955E-3</v>
      </c>
    </row>
    <row r="44" spans="1:13" s="15" customFormat="1" ht="16.2" thickBot="1" x14ac:dyDescent="0.35">
      <c r="A44" s="71" t="s">
        <v>34</v>
      </c>
      <c r="B44" s="72" t="s">
        <v>80</v>
      </c>
      <c r="C44" s="73">
        <v>3005</v>
      </c>
      <c r="D44" s="74">
        <f>E44+F44+G44+H44+I44+J44+K44+L44</f>
        <v>17</v>
      </c>
      <c r="E44" s="75">
        <v>9</v>
      </c>
      <c r="F44" s="75">
        <v>4</v>
      </c>
      <c r="G44" s="75">
        <v>3</v>
      </c>
      <c r="H44" s="75"/>
      <c r="I44" s="75"/>
      <c r="J44" s="75"/>
      <c r="K44" s="75"/>
      <c r="L44" s="76">
        <v>1</v>
      </c>
      <c r="M44" s="77">
        <f>D44/C44</f>
        <v>5.6572379367720469E-3</v>
      </c>
    </row>
    <row r="45" spans="1:13" x14ac:dyDescent="0.3">
      <c r="A45" s="16" t="s">
        <v>140</v>
      </c>
      <c r="B45" s="17"/>
      <c r="C45" s="62">
        <f t="shared" ref="C45:L45" si="15">SUM(C46:C54)</f>
        <v>11456</v>
      </c>
      <c r="D45" s="30">
        <f t="shared" si="15"/>
        <v>141</v>
      </c>
      <c r="E45" s="31">
        <f t="shared" si="15"/>
        <v>90</v>
      </c>
      <c r="F45" s="31">
        <f t="shared" si="15"/>
        <v>10</v>
      </c>
      <c r="G45" s="31">
        <f t="shared" si="15"/>
        <v>20</v>
      </c>
      <c r="H45" s="31">
        <f t="shared" si="15"/>
        <v>3</v>
      </c>
      <c r="I45" s="31">
        <f t="shared" si="15"/>
        <v>2</v>
      </c>
      <c r="J45" s="31">
        <f t="shared" si="15"/>
        <v>0</v>
      </c>
      <c r="K45" s="31">
        <f t="shared" si="15"/>
        <v>3</v>
      </c>
      <c r="L45" s="52">
        <f t="shared" si="15"/>
        <v>13</v>
      </c>
      <c r="M45" s="67">
        <f t="shared" si="2"/>
        <v>1.2307960893854749E-2</v>
      </c>
    </row>
    <row r="46" spans="1:13" x14ac:dyDescent="0.3">
      <c r="A46" s="20" t="s">
        <v>25</v>
      </c>
      <c r="B46" s="21" t="s">
        <v>71</v>
      </c>
      <c r="C46" s="60">
        <v>84</v>
      </c>
      <c r="D46" s="24">
        <f t="shared" ref="D46:D54" si="16">E46+F46+G46+H46+I46+J46+K46+L46</f>
        <v>1</v>
      </c>
      <c r="E46" s="25"/>
      <c r="F46" s="25"/>
      <c r="G46" s="25">
        <v>1</v>
      </c>
      <c r="H46" s="25"/>
      <c r="I46" s="25"/>
      <c r="J46" s="25"/>
      <c r="K46" s="25"/>
      <c r="L46" s="50"/>
      <c r="M46" s="68">
        <f t="shared" si="2"/>
        <v>1.1904761904761904E-2</v>
      </c>
    </row>
    <row r="47" spans="1:13" x14ac:dyDescent="0.3">
      <c r="A47" s="20" t="s">
        <v>26</v>
      </c>
      <c r="B47" s="21" t="s">
        <v>70</v>
      </c>
      <c r="C47" s="60">
        <v>394</v>
      </c>
      <c r="D47" s="24">
        <f t="shared" si="16"/>
        <v>1</v>
      </c>
      <c r="E47" s="25"/>
      <c r="F47" s="25"/>
      <c r="G47" s="25"/>
      <c r="H47" s="25"/>
      <c r="I47" s="25"/>
      <c r="J47" s="25"/>
      <c r="K47" s="25"/>
      <c r="L47" s="50">
        <v>1</v>
      </c>
      <c r="M47" s="68">
        <f t="shared" si="2"/>
        <v>2.5380710659898475E-3</v>
      </c>
    </row>
    <row r="48" spans="1:13" s="15" customFormat="1" x14ac:dyDescent="0.3">
      <c r="A48" s="20" t="s">
        <v>27</v>
      </c>
      <c r="B48" s="21" t="s">
        <v>72</v>
      </c>
      <c r="C48" s="60">
        <v>1826</v>
      </c>
      <c r="D48" s="24">
        <f t="shared" si="16"/>
        <v>38</v>
      </c>
      <c r="E48" s="25">
        <v>30</v>
      </c>
      <c r="F48" s="25"/>
      <c r="G48" s="25">
        <v>6</v>
      </c>
      <c r="H48" s="25"/>
      <c r="I48" s="25">
        <v>1</v>
      </c>
      <c r="J48" s="25"/>
      <c r="K48" s="25"/>
      <c r="L48" s="50">
        <v>1</v>
      </c>
      <c r="M48" s="68">
        <f t="shared" si="2"/>
        <v>2.0810514786418401E-2</v>
      </c>
    </row>
    <row r="49" spans="1:13" x14ac:dyDescent="0.3">
      <c r="A49" s="20" t="s">
        <v>28</v>
      </c>
      <c r="B49" s="21" t="s">
        <v>74</v>
      </c>
      <c r="C49" s="60">
        <v>520</v>
      </c>
      <c r="D49" s="24">
        <f t="shared" si="16"/>
        <v>15</v>
      </c>
      <c r="E49" s="25">
        <v>5</v>
      </c>
      <c r="F49" s="25"/>
      <c r="G49" s="25">
        <v>10</v>
      </c>
      <c r="H49" s="25"/>
      <c r="I49" s="25"/>
      <c r="J49" s="25"/>
      <c r="K49" s="25"/>
      <c r="L49" s="50"/>
      <c r="M49" s="68">
        <f t="shared" si="2"/>
        <v>2.8846153846153848E-2</v>
      </c>
    </row>
    <row r="50" spans="1:13" x14ac:dyDescent="0.3">
      <c r="A50" s="20" t="s">
        <v>29</v>
      </c>
      <c r="B50" s="21" t="s">
        <v>75</v>
      </c>
      <c r="C50" s="60">
        <v>1474</v>
      </c>
      <c r="D50" s="24">
        <f t="shared" si="16"/>
        <v>16</v>
      </c>
      <c r="E50" s="25">
        <v>5</v>
      </c>
      <c r="F50" s="25">
        <v>5</v>
      </c>
      <c r="G50" s="25"/>
      <c r="H50" s="25">
        <v>1</v>
      </c>
      <c r="I50" s="25"/>
      <c r="J50" s="25"/>
      <c r="K50" s="25">
        <v>3</v>
      </c>
      <c r="L50" s="50">
        <v>2</v>
      </c>
      <c r="M50" s="68">
        <f t="shared" si="2"/>
        <v>1.0854816824966078E-2</v>
      </c>
    </row>
    <row r="51" spans="1:13" x14ac:dyDescent="0.3">
      <c r="A51" s="20" t="s">
        <v>31</v>
      </c>
      <c r="B51" s="21" t="s">
        <v>77</v>
      </c>
      <c r="C51" s="60">
        <v>3079</v>
      </c>
      <c r="D51" s="24">
        <f t="shared" si="16"/>
        <v>27</v>
      </c>
      <c r="E51" s="25">
        <v>15</v>
      </c>
      <c r="F51" s="25">
        <v>5</v>
      </c>
      <c r="G51" s="25"/>
      <c r="H51" s="25"/>
      <c r="I51" s="25"/>
      <c r="J51" s="25"/>
      <c r="K51" s="25"/>
      <c r="L51" s="50">
        <v>7</v>
      </c>
      <c r="M51" s="68">
        <f t="shared" si="2"/>
        <v>8.7690808704124715E-3</v>
      </c>
    </row>
    <row r="52" spans="1:13" x14ac:dyDescent="0.3">
      <c r="A52" s="20" t="s">
        <v>40</v>
      </c>
      <c r="B52" s="21" t="s">
        <v>48</v>
      </c>
      <c r="C52" s="60">
        <v>820</v>
      </c>
      <c r="D52" s="24">
        <f>E52+F52+G52+H52+I52+J52+K52+L52</f>
        <v>1</v>
      </c>
      <c r="E52" s="25"/>
      <c r="F52" s="25"/>
      <c r="G52" s="25"/>
      <c r="H52" s="25">
        <v>1</v>
      </c>
      <c r="I52" s="25"/>
      <c r="J52" s="25"/>
      <c r="K52" s="25"/>
      <c r="L52" s="50"/>
      <c r="M52" s="68">
        <f>D52/C52</f>
        <v>1.2195121951219512E-3</v>
      </c>
    </row>
    <row r="53" spans="1:13" x14ac:dyDescent="0.3">
      <c r="A53" s="20" t="s">
        <v>32</v>
      </c>
      <c r="B53" s="21" t="s">
        <v>78</v>
      </c>
      <c r="C53" s="60">
        <v>1492</v>
      </c>
      <c r="D53" s="24">
        <f t="shared" si="16"/>
        <v>12</v>
      </c>
      <c r="E53" s="25">
        <v>9</v>
      </c>
      <c r="F53" s="25"/>
      <c r="G53" s="25">
        <v>1</v>
      </c>
      <c r="H53" s="25">
        <v>1</v>
      </c>
      <c r="I53" s="25"/>
      <c r="J53" s="25"/>
      <c r="K53" s="25"/>
      <c r="L53" s="50">
        <v>1</v>
      </c>
      <c r="M53" s="68">
        <f t="shared" si="2"/>
        <v>8.0428954423592495E-3</v>
      </c>
    </row>
    <row r="54" spans="1:13" ht="16.2" thickBot="1" x14ac:dyDescent="0.35">
      <c r="A54" s="26" t="s">
        <v>33</v>
      </c>
      <c r="B54" s="27" t="s">
        <v>79</v>
      </c>
      <c r="C54" s="61">
        <v>1767</v>
      </c>
      <c r="D54" s="28">
        <f t="shared" si="16"/>
        <v>30</v>
      </c>
      <c r="E54" s="29">
        <v>26</v>
      </c>
      <c r="F54" s="29"/>
      <c r="G54" s="29">
        <v>2</v>
      </c>
      <c r="H54" s="29"/>
      <c r="I54" s="29">
        <v>1</v>
      </c>
      <c r="J54" s="29"/>
      <c r="K54" s="29"/>
      <c r="L54" s="51">
        <v>1</v>
      </c>
      <c r="M54" s="69">
        <f t="shared" si="2"/>
        <v>1.6977928692699491E-2</v>
      </c>
    </row>
    <row r="55" spans="1:13" x14ac:dyDescent="0.3">
      <c r="A55" s="16" t="s">
        <v>168</v>
      </c>
      <c r="B55" s="17"/>
      <c r="C55" s="62">
        <f>SUM(C56:C57)</f>
        <v>434</v>
      </c>
      <c r="D55" s="30">
        <f>SUM(D56:D57)</f>
        <v>9</v>
      </c>
      <c r="E55" s="31">
        <f>SUM(E56:E57)</f>
        <v>0</v>
      </c>
      <c r="F55" s="31">
        <f t="shared" ref="F55:L55" si="17">SUM(F56:F57)</f>
        <v>1</v>
      </c>
      <c r="G55" s="31">
        <f t="shared" si="17"/>
        <v>3</v>
      </c>
      <c r="H55" s="31">
        <f t="shared" si="17"/>
        <v>5</v>
      </c>
      <c r="I55" s="31">
        <f t="shared" si="17"/>
        <v>0</v>
      </c>
      <c r="J55" s="31">
        <f t="shared" si="17"/>
        <v>0</v>
      </c>
      <c r="K55" s="31">
        <f t="shared" si="17"/>
        <v>0</v>
      </c>
      <c r="L55" s="52">
        <f t="shared" si="17"/>
        <v>0</v>
      </c>
      <c r="M55" s="67">
        <f t="shared" ref="M55" si="18">D55/C55</f>
        <v>2.0737327188940093E-2</v>
      </c>
    </row>
    <row r="56" spans="1:13" x14ac:dyDescent="0.3">
      <c r="A56" s="20" t="s">
        <v>39</v>
      </c>
      <c r="B56" s="21" t="s">
        <v>46</v>
      </c>
      <c r="C56" s="60">
        <v>71</v>
      </c>
      <c r="D56" s="24">
        <f>E56+F56+G56+H56+I56+J56+K56+L56</f>
        <v>3</v>
      </c>
      <c r="E56" s="25"/>
      <c r="F56" s="25"/>
      <c r="G56" s="25">
        <v>3</v>
      </c>
      <c r="H56" s="25"/>
      <c r="I56" s="25"/>
      <c r="J56" s="25"/>
      <c r="K56" s="25"/>
      <c r="L56" s="50"/>
      <c r="M56" s="68">
        <f>D56/C56</f>
        <v>4.2253521126760563E-2</v>
      </c>
    </row>
    <row r="57" spans="1:13" ht="16.2" thickBot="1" x14ac:dyDescent="0.35">
      <c r="A57" s="26" t="s">
        <v>41</v>
      </c>
      <c r="B57" s="27" t="s">
        <v>47</v>
      </c>
      <c r="C57" s="61">
        <v>363</v>
      </c>
      <c r="D57" s="28">
        <f>E57+F57+G57+H57+I57+J57+K57+L57</f>
        <v>6</v>
      </c>
      <c r="E57" s="29"/>
      <c r="F57" s="29">
        <v>1</v>
      </c>
      <c r="G57" s="29"/>
      <c r="H57" s="29">
        <v>5</v>
      </c>
      <c r="I57" s="29"/>
      <c r="J57" s="29"/>
      <c r="K57" s="29"/>
      <c r="L57" s="51"/>
      <c r="M57" s="69">
        <f>D57/C57</f>
        <v>1.6528925619834711E-2</v>
      </c>
    </row>
    <row r="58" spans="1:13" ht="15.75" customHeight="1" x14ac:dyDescent="0.3"/>
    <row r="59" spans="1:13" x14ac:dyDescent="0.3">
      <c r="A59" s="138" t="s">
        <v>125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</row>
    <row r="60" spans="1:13" x14ac:dyDescent="0.3">
      <c r="A60" s="55" t="s">
        <v>167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</row>
  </sheetData>
  <autoFilter ref="A8:E57" xr:uid="{00000000-0009-0000-0000-000000000000}"/>
  <mergeCells count="8">
    <mergeCell ref="A1:M2"/>
    <mergeCell ref="M6:M7"/>
    <mergeCell ref="D6:L6"/>
    <mergeCell ref="B3:M3"/>
    <mergeCell ref="A59:M59"/>
    <mergeCell ref="A6:A7"/>
    <mergeCell ref="B6:B7"/>
    <mergeCell ref="C6:C7"/>
  </mergeCells>
  <pageMargins left="0.23622047244094491" right="0.23622047244094491" top="0.15748031496062992" bottom="0.15748031496062992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4"/>
  <sheetViews>
    <sheetView topLeftCell="A17" zoomScaleNormal="100" workbookViewId="0">
      <selection activeCell="B24" sqref="B24"/>
    </sheetView>
  </sheetViews>
  <sheetFormatPr defaultColWidth="9.109375" defaultRowHeight="14.4" x14ac:dyDescent="0.3"/>
  <cols>
    <col min="1" max="1" width="26.6640625" style="1" customWidth="1"/>
    <col min="2" max="2" width="87.5546875" style="1" customWidth="1"/>
    <col min="3" max="16384" width="9.109375" style="1"/>
  </cols>
  <sheetData>
    <row r="1" spans="1:4" ht="15" thickBot="1" x14ac:dyDescent="0.35">
      <c r="A1" s="2" t="s">
        <v>82</v>
      </c>
      <c r="B1" s="3" t="s">
        <v>105</v>
      </c>
    </row>
    <row r="2" spans="1:4" ht="15" thickBot="1" x14ac:dyDescent="0.35">
      <c r="A2" s="4" t="s">
        <v>83</v>
      </c>
      <c r="B2" s="5" t="s">
        <v>106</v>
      </c>
    </row>
    <row r="3" spans="1:4" x14ac:dyDescent="0.3">
      <c r="A3" s="160" t="s">
        <v>84</v>
      </c>
      <c r="B3" s="9" t="s">
        <v>122</v>
      </c>
    </row>
    <row r="4" spans="1:4" ht="15" thickBot="1" x14ac:dyDescent="0.35">
      <c r="A4" s="161"/>
      <c r="B4" s="10" t="s">
        <v>123</v>
      </c>
    </row>
    <row r="5" spans="1:4" ht="15" thickBot="1" x14ac:dyDescent="0.35">
      <c r="A5" s="4" t="s">
        <v>85</v>
      </c>
      <c r="B5" s="5" t="s">
        <v>107</v>
      </c>
    </row>
    <row r="6" spans="1:4" ht="15" thickBot="1" x14ac:dyDescent="0.35">
      <c r="A6" s="4" t="s">
        <v>86</v>
      </c>
      <c r="B6" s="5" t="s">
        <v>108</v>
      </c>
    </row>
    <row r="7" spans="1:4" ht="15" thickBot="1" x14ac:dyDescent="0.35">
      <c r="A7" s="4" t="s">
        <v>87</v>
      </c>
      <c r="B7" s="5" t="s">
        <v>109</v>
      </c>
    </row>
    <row r="8" spans="1:4" ht="15" thickBot="1" x14ac:dyDescent="0.35">
      <c r="A8" s="4" t="s">
        <v>88</v>
      </c>
      <c r="B8" s="5" t="s">
        <v>110</v>
      </c>
    </row>
    <row r="9" spans="1:4" ht="15" thickBot="1" x14ac:dyDescent="0.35">
      <c r="A9" s="4" t="s">
        <v>89</v>
      </c>
      <c r="B9" s="5" t="s">
        <v>111</v>
      </c>
    </row>
    <row r="10" spans="1:4" x14ac:dyDescent="0.3">
      <c r="A10" s="157" t="s">
        <v>90</v>
      </c>
      <c r="B10" s="129" t="s">
        <v>112</v>
      </c>
    </row>
    <row r="11" spans="1:4" x14ac:dyDescent="0.3">
      <c r="A11" s="159"/>
      <c r="B11" s="130" t="s">
        <v>113</v>
      </c>
    </row>
    <row r="12" spans="1:4" x14ac:dyDescent="0.3">
      <c r="A12" s="159"/>
      <c r="B12" s="131" t="s">
        <v>172</v>
      </c>
      <c r="D12" s="101"/>
    </row>
    <row r="13" spans="1:4" x14ac:dyDescent="0.3">
      <c r="A13" s="159"/>
      <c r="B13" s="131" t="s">
        <v>115</v>
      </c>
      <c r="D13" s="101"/>
    </row>
    <row r="14" spans="1:4" x14ac:dyDescent="0.3">
      <c r="A14" s="159"/>
      <c r="B14" s="131" t="s">
        <v>171</v>
      </c>
      <c r="D14" s="101"/>
    </row>
    <row r="15" spans="1:4" x14ac:dyDescent="0.3">
      <c r="A15" s="159"/>
      <c r="B15" s="131" t="s">
        <v>114</v>
      </c>
      <c r="D15" s="101"/>
    </row>
    <row r="16" spans="1:4" x14ac:dyDescent="0.3">
      <c r="A16" s="159"/>
      <c r="B16" s="131" t="s">
        <v>116</v>
      </c>
      <c r="D16" s="101"/>
    </row>
    <row r="17" spans="1:4" x14ac:dyDescent="0.3">
      <c r="A17" s="159"/>
      <c r="B17" s="131" t="s">
        <v>127</v>
      </c>
      <c r="D17" s="101"/>
    </row>
    <row r="18" spans="1:4" x14ac:dyDescent="0.3">
      <c r="A18" s="159"/>
      <c r="B18" s="131" t="s">
        <v>128</v>
      </c>
      <c r="D18" s="101"/>
    </row>
    <row r="19" spans="1:4" x14ac:dyDescent="0.3">
      <c r="A19" s="159"/>
      <c r="B19" s="131" t="s">
        <v>129</v>
      </c>
      <c r="D19" s="101"/>
    </row>
    <row r="20" spans="1:4" x14ac:dyDescent="0.3">
      <c r="A20" s="159"/>
      <c r="B20" s="131" t="s">
        <v>130</v>
      </c>
      <c r="D20" s="101"/>
    </row>
    <row r="21" spans="1:4" x14ac:dyDescent="0.3">
      <c r="A21" s="159"/>
      <c r="B21" s="131" t="s">
        <v>191</v>
      </c>
      <c r="D21" s="101"/>
    </row>
    <row r="22" spans="1:4" x14ac:dyDescent="0.3">
      <c r="A22" s="159"/>
      <c r="B22" s="131" t="s">
        <v>192</v>
      </c>
      <c r="D22" s="101"/>
    </row>
    <row r="23" spans="1:4" x14ac:dyDescent="0.3">
      <c r="A23" s="159"/>
      <c r="B23" s="131" t="s">
        <v>173</v>
      </c>
      <c r="D23" s="101"/>
    </row>
    <row r="24" spans="1:4" x14ac:dyDescent="0.3">
      <c r="A24" s="159"/>
      <c r="B24" s="131" t="s">
        <v>175</v>
      </c>
      <c r="D24" s="101"/>
    </row>
    <row r="25" spans="1:4" x14ac:dyDescent="0.3">
      <c r="A25" s="159"/>
      <c r="B25" s="131" t="s">
        <v>176</v>
      </c>
      <c r="D25" s="101"/>
    </row>
    <row r="26" spans="1:4" x14ac:dyDescent="0.3">
      <c r="A26" s="159"/>
      <c r="B26" s="131" t="s">
        <v>177</v>
      </c>
      <c r="D26" s="101"/>
    </row>
    <row r="27" spans="1:4" x14ac:dyDescent="0.3">
      <c r="A27" s="159"/>
      <c r="B27" s="131" t="s">
        <v>174</v>
      </c>
      <c r="D27" s="101"/>
    </row>
    <row r="28" spans="1:4" x14ac:dyDescent="0.3">
      <c r="A28" s="159"/>
      <c r="B28" s="131" t="s">
        <v>159</v>
      </c>
    </row>
    <row r="29" spans="1:4" x14ac:dyDescent="0.3">
      <c r="A29" s="159"/>
      <c r="B29" s="131" t="s">
        <v>178</v>
      </c>
    </row>
    <row r="30" spans="1:4" x14ac:dyDescent="0.3">
      <c r="A30" s="159"/>
      <c r="B30" s="131" t="s">
        <v>141</v>
      </c>
    </row>
    <row r="31" spans="1:4" x14ac:dyDescent="0.3">
      <c r="A31" s="159"/>
      <c r="B31" s="131" t="s">
        <v>142</v>
      </c>
    </row>
    <row r="32" spans="1:4" x14ac:dyDescent="0.3">
      <c r="A32" s="159"/>
      <c r="B32" s="131" t="s">
        <v>143</v>
      </c>
    </row>
    <row r="33" spans="1:2" x14ac:dyDescent="0.3">
      <c r="A33" s="159"/>
      <c r="B33" s="131" t="s">
        <v>161</v>
      </c>
    </row>
    <row r="34" spans="1:2" x14ac:dyDescent="0.3">
      <c r="A34" s="159"/>
      <c r="B34" s="131" t="s">
        <v>144</v>
      </c>
    </row>
    <row r="35" spans="1:2" x14ac:dyDescent="0.3">
      <c r="A35" s="159"/>
      <c r="B35" s="131" t="s">
        <v>162</v>
      </c>
    </row>
    <row r="36" spans="1:2" x14ac:dyDescent="0.3">
      <c r="A36" s="159"/>
      <c r="B36" s="131" t="s">
        <v>145</v>
      </c>
    </row>
    <row r="37" spans="1:2" x14ac:dyDescent="0.3">
      <c r="A37" s="159"/>
      <c r="B37" s="131" t="s">
        <v>163</v>
      </c>
    </row>
    <row r="38" spans="1:2" x14ac:dyDescent="0.3">
      <c r="A38" s="159"/>
      <c r="B38" s="131" t="s">
        <v>164</v>
      </c>
    </row>
    <row r="39" spans="1:2" x14ac:dyDescent="0.3">
      <c r="A39" s="159"/>
      <c r="B39" s="131" t="s">
        <v>117</v>
      </c>
    </row>
    <row r="40" spans="1:2" x14ac:dyDescent="0.3">
      <c r="A40" s="159"/>
      <c r="B40" s="131" t="s">
        <v>119</v>
      </c>
    </row>
    <row r="41" spans="1:2" x14ac:dyDescent="0.3">
      <c r="A41" s="159"/>
      <c r="B41" s="131" t="s">
        <v>118</v>
      </c>
    </row>
    <row r="42" spans="1:2" x14ac:dyDescent="0.3">
      <c r="A42" s="159"/>
      <c r="B42" s="132" t="s">
        <v>160</v>
      </c>
    </row>
    <row r="43" spans="1:2" x14ac:dyDescent="0.3">
      <c r="A43" s="159"/>
      <c r="B43" s="132" t="s">
        <v>181</v>
      </c>
    </row>
    <row r="44" spans="1:2" x14ac:dyDescent="0.3">
      <c r="A44" s="159"/>
      <c r="B44" s="132" t="s">
        <v>182</v>
      </c>
    </row>
    <row r="45" spans="1:2" x14ac:dyDescent="0.3">
      <c r="A45" s="159"/>
      <c r="B45" s="132" t="s">
        <v>183</v>
      </c>
    </row>
    <row r="46" spans="1:2" x14ac:dyDescent="0.3">
      <c r="A46" s="159"/>
      <c r="B46" s="132" t="s">
        <v>184</v>
      </c>
    </row>
    <row r="47" spans="1:2" x14ac:dyDescent="0.3">
      <c r="A47" s="159"/>
      <c r="B47" s="132" t="s">
        <v>186</v>
      </c>
    </row>
    <row r="48" spans="1:2" x14ac:dyDescent="0.3">
      <c r="A48" s="159"/>
      <c r="B48" s="132" t="s">
        <v>185</v>
      </c>
    </row>
    <row r="49" spans="1:2" x14ac:dyDescent="0.3">
      <c r="A49" s="159"/>
      <c r="B49" s="132" t="s">
        <v>187</v>
      </c>
    </row>
    <row r="50" spans="1:2" x14ac:dyDescent="0.3">
      <c r="A50" s="159"/>
      <c r="B50" s="132" t="s">
        <v>188</v>
      </c>
    </row>
    <row r="51" spans="1:2" ht="15" thickBot="1" x14ac:dyDescent="0.35">
      <c r="A51" s="158"/>
      <c r="B51" s="128" t="s">
        <v>124</v>
      </c>
    </row>
    <row r="52" spans="1:2" ht="15" thickBot="1" x14ac:dyDescent="0.35">
      <c r="A52" s="4" t="s">
        <v>91</v>
      </c>
      <c r="B52" s="5" t="s">
        <v>92</v>
      </c>
    </row>
    <row r="53" spans="1:2" x14ac:dyDescent="0.3">
      <c r="A53" s="157" t="s">
        <v>93</v>
      </c>
      <c r="B53" s="6" t="s">
        <v>94</v>
      </c>
    </row>
    <row r="54" spans="1:2" ht="15" thickBot="1" x14ac:dyDescent="0.35">
      <c r="A54" s="158"/>
      <c r="B54" s="5" t="s">
        <v>120</v>
      </c>
    </row>
    <row r="55" spans="1:2" ht="15" thickBot="1" x14ac:dyDescent="0.35">
      <c r="A55" s="7" t="s">
        <v>95</v>
      </c>
      <c r="B55" s="8" t="s">
        <v>121</v>
      </c>
    </row>
    <row r="56" spans="1:2" x14ac:dyDescent="0.3">
      <c r="A56" s="157" t="s">
        <v>96</v>
      </c>
      <c r="B56" s="6" t="s">
        <v>94</v>
      </c>
    </row>
    <row r="57" spans="1:2" ht="15" thickBot="1" x14ac:dyDescent="0.35">
      <c r="A57" s="158"/>
      <c r="B57" s="5" t="s">
        <v>120</v>
      </c>
    </row>
    <row r="58" spans="1:2" x14ac:dyDescent="0.3">
      <c r="A58" s="157" t="s">
        <v>97</v>
      </c>
      <c r="B58" s="6" t="s">
        <v>94</v>
      </c>
    </row>
    <row r="59" spans="1:2" ht="15" thickBot="1" x14ac:dyDescent="0.35">
      <c r="A59" s="158"/>
      <c r="B59" s="5" t="s">
        <v>120</v>
      </c>
    </row>
    <row r="60" spans="1:2" ht="15" thickBot="1" x14ac:dyDescent="0.35">
      <c r="A60" s="4" t="s">
        <v>98</v>
      </c>
      <c r="B60" s="5" t="s">
        <v>99</v>
      </c>
    </row>
    <row r="61" spans="1:2" x14ac:dyDescent="0.3">
      <c r="A61" s="157" t="s">
        <v>100</v>
      </c>
      <c r="B61" s="6" t="s">
        <v>101</v>
      </c>
    </row>
    <row r="62" spans="1:2" x14ac:dyDescent="0.3">
      <c r="A62" s="159"/>
      <c r="B62" s="6" t="s">
        <v>102</v>
      </c>
    </row>
    <row r="63" spans="1:2" x14ac:dyDescent="0.3">
      <c r="A63" s="159"/>
      <c r="B63" s="6" t="s">
        <v>103</v>
      </c>
    </row>
    <row r="64" spans="1:2" ht="15" thickBot="1" x14ac:dyDescent="0.35">
      <c r="A64" s="158"/>
      <c r="B64" s="5" t="s">
        <v>104</v>
      </c>
    </row>
  </sheetData>
  <mergeCells count="6">
    <mergeCell ref="A53:A54"/>
    <mergeCell ref="A56:A57"/>
    <mergeCell ref="A58:A59"/>
    <mergeCell ref="A61:A64"/>
    <mergeCell ref="A3:A4"/>
    <mergeCell ref="A10:A51"/>
  </mergeCells>
  <pageMargins left="0.39370078740157483" right="0.39370078740157483" top="0.39370078740157483" bottom="0.3937007874015748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Rehosp_2022_12M</vt:lpstr>
      <vt:lpstr>Rehosp_2020_6M</vt:lpstr>
      <vt:lpstr>Metadati</vt:lpstr>
      <vt:lpstr>Rehosp_2020_6M!Print_Titles</vt:lpstr>
      <vt:lpstr>Rehosp_2022_12M!Print_Titles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2022-04-01T15:44:54Z</cp:lastPrinted>
  <dcterms:created xsi:type="dcterms:W3CDTF">2017-10-25T10:36:58Z</dcterms:created>
  <dcterms:modified xsi:type="dcterms:W3CDTF">2023-02-07T12:01:27Z</dcterms:modified>
</cp:coreProperties>
</file>