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gne Sirova\Desktop\Acess_2022\ML_2022_12M\"/>
    </mc:Choice>
  </mc:AlternateContent>
  <xr:revisionPtr revIDLastSave="0" documentId="13_ncr:1_{0EBCF6FF-730A-4414-8679-E5DEE6DF11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zemdības_2022_12M" sheetId="1" r:id="rId1"/>
    <sheet name="metada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6" i="1"/>
  <c r="E11" i="1"/>
  <c r="F11" i="1"/>
  <c r="D11" i="1"/>
  <c r="E19" i="1"/>
  <c r="F19" i="1"/>
  <c r="D19" i="1"/>
  <c r="I50" i="1"/>
  <c r="I49" i="1"/>
  <c r="D30" i="1"/>
  <c r="F26" i="1"/>
  <c r="E26" i="1"/>
  <c r="C20" i="1"/>
  <c r="C21" i="1"/>
  <c r="C22" i="1"/>
  <c r="C23" i="1"/>
  <c r="C24" i="1"/>
  <c r="C25" i="1"/>
  <c r="C27" i="1"/>
  <c r="F30" i="1"/>
  <c r="E30" i="1"/>
  <c r="C30" i="1" l="1"/>
  <c r="H30" i="1" l="1"/>
  <c r="I30" i="1"/>
  <c r="G30" i="1"/>
  <c r="C29" i="1" l="1"/>
  <c r="C31" i="1"/>
  <c r="C18" i="1"/>
  <c r="C17" i="1"/>
  <c r="C16" i="1"/>
  <c r="C15" i="1"/>
  <c r="C14" i="1"/>
  <c r="C13" i="1"/>
  <c r="C12" i="1"/>
  <c r="C10" i="1"/>
  <c r="H49" i="1" l="1"/>
  <c r="G49" i="1"/>
  <c r="F49" i="1"/>
  <c r="H48" i="1"/>
  <c r="G48" i="1"/>
  <c r="F48" i="1"/>
  <c r="I29" i="1"/>
  <c r="H29" i="1"/>
  <c r="G29" i="1"/>
  <c r="F28" i="1"/>
  <c r="E28" i="1"/>
  <c r="I31" i="1"/>
  <c r="H31" i="1"/>
  <c r="G31" i="1"/>
  <c r="I27" i="1"/>
  <c r="H27" i="1"/>
  <c r="G27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0" i="1"/>
  <c r="H10" i="1"/>
  <c r="G10" i="1"/>
  <c r="F9" i="1"/>
  <c r="E9" i="1"/>
  <c r="D9" i="1"/>
  <c r="D8" i="1" s="1"/>
  <c r="E8" i="1" l="1"/>
  <c r="F8" i="1"/>
  <c r="C9" i="1"/>
  <c r="C28" i="1"/>
  <c r="H28" i="1" s="1"/>
  <c r="C11" i="1"/>
  <c r="H11" i="1" s="1"/>
  <c r="C19" i="1"/>
  <c r="H19" i="1" s="1"/>
  <c r="C26" i="1"/>
  <c r="G26" i="1" s="1"/>
  <c r="C8" i="1" l="1"/>
  <c r="I26" i="1"/>
  <c r="H26" i="1"/>
  <c r="I11" i="1"/>
  <c r="G28" i="1"/>
  <c r="H9" i="1"/>
  <c r="I19" i="1"/>
  <c r="I9" i="1"/>
  <c r="I28" i="1"/>
  <c r="G19" i="1"/>
  <c r="G11" i="1"/>
  <c r="G9" i="1"/>
  <c r="G8" i="1" l="1"/>
  <c r="I8" i="1"/>
  <c r="H8" i="1"/>
  <c r="G50" i="1" l="1"/>
  <c r="F50" i="1"/>
  <c r="H50" i="1"/>
</calcChain>
</file>

<file path=xl/sharedStrings.xml><?xml version="1.0" encoding="utf-8"?>
<sst xmlns="http://schemas.openxmlformats.org/spreadsheetml/2006/main" count="126" uniqueCount="114">
  <si>
    <t>Pamatojums datu apkopošanai-28.08.2018.Ministru kabineta noteikumi nr. 555 "Veselības aprūpes pakalpojumu organizēšanas un samaksas  kārtība"</t>
  </si>
  <si>
    <t>Pārskats par valsts apmaksāto dzemdību pakalpojumu īpatsvaru ārstniecības iestādēs, %</t>
  </si>
  <si>
    <t>Ārstniecības iestāde</t>
  </si>
  <si>
    <t>ĀI kods</t>
  </si>
  <si>
    <t>Dzemdību skaits</t>
  </si>
  <si>
    <t>Dzemdību īpatsvars%</t>
  </si>
  <si>
    <t>Kopā</t>
  </si>
  <si>
    <t>t.sk. fizioloģiskās dzemdības*</t>
  </si>
  <si>
    <t>t.sk. dzemdības dzemdību patoloģijas gadījumā**</t>
  </si>
  <si>
    <t>t.sk. ķeizargrieziens***</t>
  </si>
  <si>
    <t>Fizioloģiskās dzemdības</t>
  </si>
  <si>
    <t>Dzemdības dzemdību patoloģijas gadījumā</t>
  </si>
  <si>
    <t>Ķeizargrieziens</t>
  </si>
  <si>
    <t>7=4/3*100</t>
  </si>
  <si>
    <t>8=5/3*100</t>
  </si>
  <si>
    <t>9=6/3*100</t>
  </si>
  <si>
    <t>KOPĀ/ VIDĒJI</t>
  </si>
  <si>
    <t>V līmeņa ārstniecības iestādes</t>
  </si>
  <si>
    <t>Paula Stradiņa klīniskā universitātes slimnīca</t>
  </si>
  <si>
    <t>010011803</t>
  </si>
  <si>
    <t>IV līmeņa ārstniecības iestādes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</si>
  <si>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</si>
  <si>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</si>
  <si>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</si>
  <si>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</si>
  <si>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</si>
  <si>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</si>
  <si>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</si>
  <si>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</si>
  <si>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</si>
  <si>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</si>
  <si>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</si>
  <si>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</si>
  <si>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</si>
  <si>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</si>
  <si>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</si>
  <si>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</si>
  <si>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</si>
  <si>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</si>
  <si>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</si>
  <si>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</si>
  <si>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</si>
  <si>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</si>
  <si>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</si>
  <si>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</si>
  <si>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</si>
  <si>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</si>
  <si>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</si>
  <si>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Preiļu slimnīca</t>
  </si>
  <si>
    <t>760200002</t>
  </si>
  <si>
    <t>Siguldas slimnīca</t>
  </si>
  <si>
    <t>801600003</t>
  </si>
  <si>
    <t>Specializētās ārstniecības iestādes</t>
  </si>
  <si>
    <t>Rīgas Dzemdību nams</t>
  </si>
  <si>
    <t>010021301</t>
  </si>
  <si>
    <t xml:space="preserve">Dati atlasīti un grupēti pamatojoties uz stacionārajā kartē norādītajiem dzemdību manipulāciju kodiem: </t>
  </si>
  <si>
    <t>*Fizioloģiskās dzemdības:</t>
  </si>
  <si>
    <t>16100 - Dzemdības ārpus stacionāra;</t>
  </si>
  <si>
    <t>16106 - Fizioloģiskās dzemdības. Neuzrādīt kopā ar manipulācijām 16107, 16108 un 16115.</t>
  </si>
  <si>
    <t>** Dzemdības dzemdību patoloģijas gadījumā:</t>
  </si>
  <si>
    <t>16107 - Dzemdības dzemdību patoloģijas gadījumā. Neuzrādīt kopā ar 16106,16108 un 16115;</t>
  </si>
  <si>
    <t>16108 - Dzemdības ekstraģenitālas patoloģijas gadījumā. Neuzrādīt kopā ar 16106, 16107 un 16115.</t>
  </si>
  <si>
    <t>***Ķeizargrieziens:</t>
  </si>
  <si>
    <t>16115 - Ķeizargrieziens. Neuzrādīt kopā ar 16106,16107 un 16108</t>
  </si>
  <si>
    <t>Gads</t>
  </si>
  <si>
    <t>Dzemdību īpatsvars %</t>
  </si>
  <si>
    <t>Dzemdību skaita atšķirība pret iepriekšējo gadu</t>
  </si>
  <si>
    <t>Nosaukums</t>
  </si>
  <si>
    <t>Valsts apmaksāto dzemdību gadījumu skaits un īpatsvars pa ārstniecības iestādēm</t>
  </si>
  <si>
    <t>Definīcija</t>
  </si>
  <si>
    <t>Valsts apmaksāto dzemdību skaits un veids</t>
  </si>
  <si>
    <t xml:space="preserve">Rādītāja klasifikācija </t>
  </si>
  <si>
    <r>
      <t>Uz personu vērsta aprūpe</t>
    </r>
    <r>
      <rPr>
        <sz val="8"/>
        <rFont val="Wingdings"/>
        <charset val="2"/>
      </rPr>
      <t>¨</t>
    </r>
    <r>
      <rPr>
        <sz val="8"/>
        <rFont val="Times New Roman"/>
        <family val="1"/>
        <charset val="186"/>
      </rPr>
      <t>Efektivitāte</t>
    </r>
    <r>
      <rPr>
        <sz val="8"/>
        <rFont val="Wingdings"/>
        <charset val="2"/>
      </rPr>
      <t>¨</t>
    </r>
    <r>
      <rPr>
        <sz val="8"/>
        <rFont val="Times New Roman"/>
        <family val="1"/>
        <charset val="186"/>
      </rPr>
      <t>Drošība</t>
    </r>
    <r>
      <rPr>
        <sz val="8"/>
        <rFont val="Wingdings"/>
        <charset val="2"/>
      </rPr>
      <t>¨</t>
    </r>
  </si>
  <si>
    <r>
      <t>Labāka veselība un labklājība</t>
    </r>
    <r>
      <rPr>
        <sz val="8"/>
        <rFont val="Wingdings"/>
        <charset val="2"/>
      </rPr>
      <t>¨</t>
    </r>
    <r>
      <rPr>
        <sz val="8"/>
        <rFont val="Times New Roman"/>
        <family val="1"/>
        <charset val="186"/>
      </rPr>
      <t>Veselības aprūpes resursi</t>
    </r>
    <r>
      <rPr>
        <sz val="8"/>
        <rFont val="Wingdings"/>
        <charset val="2"/>
      </rPr>
      <t>þ</t>
    </r>
    <r>
      <rPr>
        <sz val="8"/>
        <rFont val="Calibri"/>
        <family val="2"/>
        <charset val="186"/>
        <scheme val="minor"/>
      </rPr>
      <t> </t>
    </r>
    <r>
      <rPr>
        <sz val="8"/>
        <rFont val="Times New Roman"/>
        <family val="1"/>
        <charset val="186"/>
      </rPr>
      <t xml:space="preserve">Pārvaldība, vadība </t>
    </r>
    <r>
      <rPr>
        <sz val="8"/>
        <rFont val="Wingdings"/>
        <charset val="2"/>
      </rPr>
      <t>¨</t>
    </r>
  </si>
  <si>
    <t>Datu avots</t>
  </si>
  <si>
    <t>-Nacionālā veselības dienesta Stacionāro pakalpojumu datu bāze</t>
  </si>
  <si>
    <t>Aprēķins</t>
  </si>
  <si>
    <r>
      <t>(Attiecīgās hospitalizācijas grupas hospitalizāciju skaits /</t>
    </r>
    <r>
      <rPr>
        <sz val="8"/>
        <color theme="1"/>
        <rFont val="Times New Roman"/>
        <family val="1"/>
        <charset val="186"/>
      </rPr>
      <t xml:space="preserve"> </t>
    </r>
    <r>
      <rPr>
        <sz val="8"/>
        <color rgb="FF000000"/>
        <rFont val="Times New Roman"/>
        <family val="1"/>
        <charset val="186"/>
      </rPr>
      <t>Hospitalizāciju skaits) *100</t>
    </r>
  </si>
  <si>
    <t>Skaitītājs</t>
  </si>
  <si>
    <t>Attiecīgā dzemdību veida skaits.</t>
  </si>
  <si>
    <t>Izdalītie dzemdību veidi:</t>
  </si>
  <si>
    <t>1) Fizioloģiskās dzemdības (manipulācijas kods 16100 vai 16106)</t>
  </si>
  <si>
    <r>
      <t>2)</t>
    </r>
    <r>
      <rPr>
        <sz val="8"/>
        <color theme="1"/>
        <rFont val="Times New Roman"/>
        <family val="1"/>
        <charset val="186"/>
      </rPr>
      <t xml:space="preserve"> Dzemdības dzemdību patoloģijas gadījumā (16107 un 16108)</t>
    </r>
  </si>
  <si>
    <r>
      <t>3)</t>
    </r>
    <r>
      <rPr>
        <sz val="8"/>
        <color theme="1"/>
        <rFont val="Times New Roman"/>
        <family val="1"/>
        <charset val="186"/>
      </rPr>
      <t xml:space="preserve"> Ķeizargrieziens (manipulācijas kods 16115)</t>
    </r>
  </si>
  <si>
    <t>Saucējs</t>
  </si>
  <si>
    <r>
      <t xml:space="preserve">Dzemdību skaits (uzskaites dokumentā norādīts manipulāciju kods 16100 vai 16106 vai 16107 vai 16108 </t>
    </r>
    <r>
      <rPr>
        <sz val="8"/>
        <color theme="1"/>
        <rFont val="Times New Roman"/>
        <family val="1"/>
        <charset val="186"/>
      </rPr>
      <t>vai 16115)</t>
    </r>
    <r>
      <rPr>
        <sz val="8"/>
        <color theme="1"/>
        <rFont val="Calibri"/>
        <family val="2"/>
        <charset val="186"/>
        <scheme val="minor"/>
      </rPr>
      <t> </t>
    </r>
  </si>
  <si>
    <t>Iekļaušanas kritēriji</t>
  </si>
  <si>
    <t>Izslēgšanas kritēriji</t>
  </si>
  <si>
    <t>Datu pilnīgums</t>
  </si>
  <si>
    <t> 100%</t>
  </si>
  <si>
    <t xml:space="preserve">Datu apkopošanas biežums </t>
  </si>
  <si>
    <r>
      <t>Katru dienu</t>
    </r>
    <r>
      <rPr>
        <sz val="8"/>
        <color rgb="FF000000"/>
        <rFont val="Wingdings"/>
        <charset val="2"/>
      </rPr>
      <t>¨</t>
    </r>
    <r>
      <rPr>
        <sz val="8"/>
        <color rgb="FF000000"/>
        <rFont val="Times New Roman"/>
        <family val="1"/>
        <charset val="186"/>
      </rPr>
      <t>Reizi nedēļā</t>
    </r>
    <r>
      <rPr>
        <sz val="8"/>
        <color rgb="FF000000"/>
        <rFont val="Wingdings"/>
        <charset val="2"/>
      </rPr>
      <t>¨</t>
    </r>
    <r>
      <rPr>
        <sz val="8"/>
        <color rgb="FF000000"/>
        <rFont val="Times New Roman"/>
        <family val="1"/>
        <charset val="186"/>
      </rPr>
      <t>Reizi mēnesī</t>
    </r>
    <r>
      <rPr>
        <sz val="8"/>
        <color rgb="FF000000"/>
        <rFont val="Wingdings"/>
        <charset val="2"/>
      </rPr>
      <t>¨</t>
    </r>
  </si>
  <si>
    <r>
      <t>Reizi ceturksnī</t>
    </r>
    <r>
      <rPr>
        <sz val="8"/>
        <color rgb="FF000000"/>
        <rFont val="Wingdings"/>
        <charset val="2"/>
      </rPr>
      <t>þ</t>
    </r>
    <r>
      <rPr>
        <sz val="8"/>
        <color rgb="FF000000"/>
        <rFont val="Times New Roman"/>
        <family val="1"/>
        <charset val="186"/>
      </rPr>
      <t>Reizi pusgadā</t>
    </r>
    <r>
      <rPr>
        <sz val="8"/>
        <color rgb="FF000000"/>
        <rFont val="Wingdings"/>
        <charset val="2"/>
      </rPr>
      <t>¨</t>
    </r>
    <r>
      <rPr>
        <sz val="8"/>
        <color rgb="FF000000"/>
        <rFont val="Times New Roman"/>
        <family val="1"/>
        <charset val="186"/>
      </rPr>
      <t>Reizi gadā</t>
    </r>
    <r>
      <rPr>
        <sz val="8"/>
        <color rgb="FF000000"/>
        <rFont val="Wingdings"/>
        <charset val="2"/>
      </rPr>
      <t>¨</t>
    </r>
  </si>
  <si>
    <t>Mērķa grupa</t>
  </si>
  <si>
    <t>Sievietes, kurām bijušas dzemdības</t>
  </si>
  <si>
    <t xml:space="preserve">Rādītāja monitorēšanas biežums </t>
  </si>
  <si>
    <t xml:space="preserve">Rādītāja ziņošanas biežums </t>
  </si>
  <si>
    <t xml:space="preserve">Rādītāja aptvere </t>
  </si>
  <si>
    <r>
      <t>Nacionāla</t>
    </r>
    <r>
      <rPr>
        <sz val="8"/>
        <color rgb="FF000000"/>
        <rFont val="Wingdings"/>
        <charset val="2"/>
      </rPr>
      <t>þ</t>
    </r>
    <r>
      <rPr>
        <sz val="8"/>
        <color rgb="FF000000"/>
        <rFont val="Times New Roman"/>
        <family val="1"/>
        <charset val="186"/>
      </rPr>
      <t>Reģionāla</t>
    </r>
    <r>
      <rPr>
        <sz val="8"/>
        <color rgb="FF000000"/>
        <rFont val="Wingdings"/>
        <charset val="2"/>
      </rPr>
      <t>¨</t>
    </r>
    <r>
      <rPr>
        <sz val="8"/>
        <color rgb="FF000000"/>
        <rFont val="Times New Roman"/>
        <family val="1"/>
        <charset val="186"/>
      </rPr>
      <t xml:space="preserve"> Ārstniecības iestāžu līmenī</t>
    </r>
    <r>
      <rPr>
        <sz val="8"/>
        <color rgb="FF000000"/>
        <rFont val="Wingdings"/>
        <charset val="2"/>
      </rPr>
      <t>þ</t>
    </r>
  </si>
  <si>
    <t xml:space="preserve">Vieta, kur rādītājs publicēts </t>
  </si>
  <si>
    <r>
      <t>NVD mājaslapa</t>
    </r>
    <r>
      <rPr>
        <sz val="8"/>
        <color rgb="FF000000"/>
        <rFont val="Wingdings"/>
        <charset val="2"/>
      </rPr>
      <t>þ</t>
    </r>
  </si>
  <si>
    <r>
      <t>SPKC mājaslapa</t>
    </r>
    <r>
      <rPr>
        <sz val="8"/>
        <color rgb="FF000000"/>
        <rFont val="Wingdings"/>
        <charset val="2"/>
      </rPr>
      <t>¨</t>
    </r>
  </si>
  <si>
    <r>
      <t>Latvijas veselības aprūpes statistikas gadagrāmata</t>
    </r>
    <r>
      <rPr>
        <sz val="8"/>
        <color rgb="FF000000"/>
        <rFont val="Wingdings"/>
        <charset val="2"/>
      </rPr>
      <t>¨</t>
    </r>
  </si>
  <si>
    <r>
      <t>Nav publiski pieejams</t>
    </r>
    <r>
      <rPr>
        <sz val="8"/>
        <color rgb="FF000000"/>
        <rFont val="Wingdings"/>
        <charset val="2"/>
      </rPr>
      <t>¨</t>
    </r>
  </si>
  <si>
    <t>V līmeņa specializētās ārstniecības iestādes</t>
  </si>
  <si>
    <t>II līmeņa ārstniecības iestādes</t>
  </si>
  <si>
    <t>(veiktais darbs)</t>
  </si>
  <si>
    <t>Dzemdību pakalpojumu īpatsvara tendence ārstniecības iestādēs no 2020.-2022.gadam</t>
  </si>
  <si>
    <t>Pārskata periods: 2022. gads</t>
  </si>
  <si>
    <t>Atskaite ietver stacionārās kartes apmaksājamā statusā, ar izrakstīšanas datumu no 1.janvāra līdz 31.decembrim</t>
  </si>
  <si>
    <t>2020. gads</t>
  </si>
  <si>
    <t>2021. gads</t>
  </si>
  <si>
    <t>2022. gads</t>
  </si>
  <si>
    <r>
      <t xml:space="preserve">Visi uzskaites dokumenti statusā "apmaksājams", kur manipulāciju kods 16100 vai 16106 vai 16107 vai 16108 </t>
    </r>
    <r>
      <rPr>
        <sz val="8"/>
        <color theme="1"/>
        <rFont val="Times New Roman"/>
        <family val="1"/>
        <charset val="186"/>
      </rPr>
      <t>vai16115)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</si>
</sst>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7" formatCode="_-* #,##0.00_-;\-* #,##0.00_-;_-* &quot;-&quot;??_-;_-@_-"/>
  </numFmts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  <charset val="186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8"/>
      <name val="Times New Roman"/>
      <family val="1"/>
      <charset val="186"/>
    </font>
    <font>
      <sz val="8"/>
      <name val="Wingdings"/>
      <charset val="2"/>
    </font>
    <font>
      <sz val="8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  <font>
      <sz val="8"/>
      <color rgb="FF000000"/>
      <name val="Wingdings"/>
      <charset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1" applyFont="1"/>
    <xf numFmtId="0" fontId="3" fillId="0" borderId="2" xfId="2" applyFont="1" applyBorder="1" applyAlignment="1">
      <alignment horizontal="left" vertical="center" wrapText="1"/>
    </xf>
    <xf numFmtId="0" fontId="6" fillId="0" borderId="0" xfId="2" applyFont="1"/>
    <xf numFmtId="0" fontId="6" fillId="0" borderId="0" xfId="4" applyFont="1" applyAlignment="1">
      <alignment horizontal="center" vertical="center"/>
    </xf>
    <xf numFmtId="0" fontId="9" fillId="2" borderId="10" xfId="4" applyFont="1" applyFill="1" applyBorder="1" applyAlignment="1">
      <alignment horizontal="center" vertical="center" wrapText="1"/>
    </xf>
    <xf numFmtId="0" fontId="10" fillId="2" borderId="12" xfId="4" applyFont="1" applyFill="1" applyBorder="1" applyAlignment="1">
      <alignment horizontal="center" vertical="center" wrapText="1"/>
    </xf>
    <xf numFmtId="0" fontId="10" fillId="2" borderId="13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center" vertical="center" wrapText="1"/>
    </xf>
    <xf numFmtId="0" fontId="11" fillId="0" borderId="14" xfId="5" applyFont="1" applyBorder="1" applyAlignment="1">
      <alignment horizontal="center" vertical="center" wrapText="1"/>
    </xf>
    <xf numFmtId="0" fontId="11" fillId="0" borderId="11" xfId="5" applyFont="1" applyBorder="1" applyAlignment="1">
      <alignment horizontal="center" vertical="center" wrapText="1"/>
    </xf>
    <xf numFmtId="0" fontId="11" fillId="0" borderId="15" xfId="5" applyFont="1" applyBorder="1" applyAlignment="1">
      <alignment horizontal="center" vertical="center" wrapText="1"/>
    </xf>
    <xf numFmtId="0" fontId="11" fillId="0" borderId="16" xfId="5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5" fillId="0" borderId="0" xfId="4" applyFont="1"/>
    <xf numFmtId="0" fontId="6" fillId="0" borderId="0" xfId="4" applyFont="1"/>
    <xf numFmtId="3" fontId="6" fillId="0" borderId="0" xfId="4" applyNumberFormat="1" applyFont="1"/>
    <xf numFmtId="0" fontId="3" fillId="0" borderId="0" xfId="4" applyFont="1"/>
    <xf numFmtId="0" fontId="3" fillId="0" borderId="0" xfId="4" applyFont="1" applyAlignment="1">
      <alignment horizontal="left" indent="2"/>
    </xf>
    <xf numFmtId="0" fontId="6" fillId="0" borderId="0" xfId="4" applyFont="1" applyAlignment="1">
      <alignment horizontal="left" indent="2"/>
    </xf>
    <xf numFmtId="0" fontId="13" fillId="0" borderId="0" xfId="0" applyFont="1" applyAlignment="1">
      <alignment horizontal="left"/>
    </xf>
    <xf numFmtId="0" fontId="5" fillId="0" borderId="0" xfId="7" applyFont="1"/>
    <xf numFmtId="0" fontId="12" fillId="0" borderId="0" xfId="7" applyFont="1"/>
    <xf numFmtId="0" fontId="3" fillId="2" borderId="12" xfId="4" applyFont="1" applyFill="1" applyBorder="1" applyAlignment="1">
      <alignment horizontal="center" vertical="center" wrapText="1"/>
    </xf>
    <xf numFmtId="0" fontId="3" fillId="2" borderId="13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17" fillId="0" borderId="0" xfId="8" applyFont="1"/>
    <xf numFmtId="0" fontId="20" fillId="0" borderId="0" xfId="8" applyFont="1"/>
    <xf numFmtId="0" fontId="17" fillId="0" borderId="0" xfId="0" applyFont="1" applyAlignment="1">
      <alignment vertical="center"/>
    </xf>
    <xf numFmtId="0" fontId="23" fillId="0" borderId="0" xfId="0" applyFont="1"/>
    <xf numFmtId="0" fontId="15" fillId="0" borderId="31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5" fillId="2" borderId="17" xfId="4" applyFont="1" applyFill="1" applyBorder="1"/>
    <xf numFmtId="0" fontId="5" fillId="2" borderId="18" xfId="4" applyFont="1" applyFill="1" applyBorder="1"/>
    <xf numFmtId="9" fontId="5" fillId="2" borderId="17" xfId="6" applyFont="1" applyFill="1" applyBorder="1"/>
    <xf numFmtId="9" fontId="5" fillId="2" borderId="19" xfId="6" applyFont="1" applyFill="1" applyBorder="1"/>
    <xf numFmtId="9" fontId="5" fillId="2" borderId="18" xfId="6" applyFont="1" applyFill="1" applyBorder="1"/>
    <xf numFmtId="0" fontId="5" fillId="3" borderId="20" xfId="4" applyFont="1" applyFill="1" applyBorder="1" applyAlignment="1">
      <alignment horizontal="left" indent="1"/>
    </xf>
    <xf numFmtId="0" fontId="5" fillId="3" borderId="21" xfId="4" applyFont="1" applyFill="1" applyBorder="1" applyAlignment="1">
      <alignment horizontal="left" indent="1"/>
    </xf>
    <xf numFmtId="9" fontId="5" fillId="3" borderId="23" xfId="6" applyFont="1" applyFill="1" applyBorder="1"/>
    <xf numFmtId="9" fontId="5" fillId="3" borderId="22" xfId="6" applyFont="1" applyFill="1" applyBorder="1"/>
    <xf numFmtId="9" fontId="5" fillId="3" borderId="24" xfId="6" applyFont="1" applyFill="1" applyBorder="1"/>
    <xf numFmtId="0" fontId="6" fillId="0" borderId="25" xfId="4" applyFont="1" applyBorder="1" applyAlignment="1">
      <alignment horizontal="left" indent="2"/>
    </xf>
    <xf numFmtId="0" fontId="6" fillId="0" borderId="26" xfId="4" applyFont="1" applyBorder="1"/>
    <xf numFmtId="9" fontId="6" fillId="0" borderId="25" xfId="6" applyFont="1" applyFill="1" applyBorder="1"/>
    <xf numFmtId="9" fontId="6" fillId="0" borderId="2" xfId="6" applyFont="1" applyFill="1" applyBorder="1"/>
    <xf numFmtId="9" fontId="6" fillId="0" borderId="26" xfId="6" applyFont="1" applyFill="1" applyBorder="1"/>
    <xf numFmtId="0" fontId="5" fillId="3" borderId="27" xfId="4" applyFont="1" applyFill="1" applyBorder="1" applyAlignment="1">
      <alignment horizontal="left" indent="1"/>
    </xf>
    <xf numFmtId="0" fontId="5" fillId="3" borderId="7" xfId="4" applyFont="1" applyFill="1" applyBorder="1"/>
    <xf numFmtId="9" fontId="5" fillId="3" borderId="6" xfId="6" applyFont="1" applyFill="1" applyBorder="1"/>
    <xf numFmtId="9" fontId="5" fillId="3" borderId="8" xfId="6" applyFont="1" applyFill="1" applyBorder="1"/>
    <xf numFmtId="9" fontId="5" fillId="3" borderId="9" xfId="6" applyFont="1" applyFill="1" applyBorder="1"/>
    <xf numFmtId="0" fontId="6" fillId="0" borderId="10" xfId="4" applyFont="1" applyBorder="1" applyAlignment="1">
      <alignment horizontal="left" indent="2"/>
    </xf>
    <xf numFmtId="0" fontId="6" fillId="0" borderId="13" xfId="4" applyFont="1" applyBorder="1"/>
    <xf numFmtId="9" fontId="6" fillId="0" borderId="10" xfId="6" applyFont="1" applyFill="1" applyBorder="1"/>
    <xf numFmtId="9" fontId="6" fillId="0" borderId="12" xfId="6" applyFont="1" applyFill="1" applyBorder="1"/>
    <xf numFmtId="9" fontId="6" fillId="0" borderId="13" xfId="6" applyFont="1" applyFill="1" applyBorder="1"/>
    <xf numFmtId="0" fontId="25" fillId="0" borderId="0" xfId="9" applyFont="1"/>
    <xf numFmtId="0" fontId="6" fillId="0" borderId="0" xfId="1" applyFont="1"/>
    <xf numFmtId="0" fontId="14" fillId="0" borderId="0" xfId="3" applyFont="1" applyAlignment="1">
      <alignment horizontal="left" vertical="center"/>
    </xf>
    <xf numFmtId="0" fontId="8" fillId="2" borderId="10" xfId="4" applyFont="1" applyFill="1" applyBorder="1" applyAlignment="1">
      <alignment horizontal="center" vertical="center" wrapText="1"/>
    </xf>
    <xf numFmtId="3" fontId="5" fillId="2" borderId="17" xfId="4" applyNumberFormat="1" applyFont="1" applyFill="1" applyBorder="1"/>
    <xf numFmtId="3" fontId="5" fillId="2" borderId="19" xfId="4" applyNumberFormat="1" applyFont="1" applyFill="1" applyBorder="1"/>
    <xf numFmtId="3" fontId="5" fillId="3" borderId="22" xfId="4" applyNumberFormat="1" applyFont="1" applyFill="1" applyBorder="1"/>
    <xf numFmtId="3" fontId="5" fillId="3" borderId="24" xfId="4" applyNumberFormat="1" applyFont="1" applyFill="1" applyBorder="1"/>
    <xf numFmtId="3" fontId="5" fillId="0" borderId="25" xfId="4" applyNumberFormat="1" applyFont="1" applyBorder="1"/>
    <xf numFmtId="3" fontId="6" fillId="0" borderId="2" xfId="4" applyNumberFormat="1" applyFont="1" applyBorder="1"/>
    <xf numFmtId="3" fontId="6" fillId="0" borderId="26" xfId="4" applyNumberFormat="1" applyFont="1" applyBorder="1"/>
    <xf numFmtId="3" fontId="5" fillId="3" borderId="6" xfId="4" applyNumberFormat="1" applyFont="1" applyFill="1" applyBorder="1"/>
    <xf numFmtId="3" fontId="5" fillId="3" borderId="8" xfId="4" applyNumberFormat="1" applyFont="1" applyFill="1" applyBorder="1"/>
    <xf numFmtId="3" fontId="5" fillId="3" borderId="9" xfId="4" applyNumberFormat="1" applyFont="1" applyFill="1" applyBorder="1"/>
    <xf numFmtId="3" fontId="5" fillId="0" borderId="10" xfId="4" applyNumberFormat="1" applyFont="1" applyBorder="1"/>
    <xf numFmtId="3" fontId="6" fillId="0" borderId="12" xfId="4" applyNumberFormat="1" applyFont="1" applyBorder="1"/>
    <xf numFmtId="3" fontId="6" fillId="0" borderId="13" xfId="4" applyNumberFormat="1" applyFont="1" applyBorder="1"/>
    <xf numFmtId="0" fontId="5" fillId="0" borderId="34" xfId="4" applyFont="1" applyBorder="1" applyAlignment="1">
      <alignment horizontal="center"/>
    </xf>
    <xf numFmtId="0" fontId="6" fillId="0" borderId="0" xfId="4" applyFont="1" applyAlignment="1">
      <alignment horizontal="center" vertical="center" wrapText="1"/>
    </xf>
    <xf numFmtId="0" fontId="5" fillId="0" borderId="30" xfId="4" applyFont="1" applyBorder="1" applyAlignment="1">
      <alignment horizontal="center"/>
    </xf>
    <xf numFmtId="0" fontId="8" fillId="2" borderId="28" xfId="4" applyFont="1" applyFill="1" applyBorder="1" applyAlignment="1">
      <alignment horizontal="center" vertical="center" wrapText="1"/>
    </xf>
    <xf numFmtId="0" fontId="8" fillId="2" borderId="29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13" xfId="4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 wrapText="1"/>
    </xf>
    <xf numFmtId="0" fontId="9" fillId="2" borderId="11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vertical="center" wrapText="1"/>
    </xf>
    <xf numFmtId="0" fontId="9" fillId="2" borderId="8" xfId="4" applyFont="1" applyFill="1" applyBorder="1" applyAlignment="1">
      <alignment horizontal="center" vertical="center" wrapText="1"/>
    </xf>
    <xf numFmtId="0" fontId="9" fillId="2" borderId="9" xfId="4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3" fontId="6" fillId="0" borderId="8" xfId="0" applyNumberFormat="1" applyFont="1" applyBorder="1"/>
    <xf numFmtId="3" fontId="6" fillId="0" borderId="9" xfId="0" applyNumberFormat="1" applyFont="1" applyBorder="1"/>
    <xf numFmtId="3" fontId="6" fillId="0" borderId="2" xfId="0" applyNumberFormat="1" applyFont="1" applyBorder="1" applyAlignment="1">
      <alignment horizontal="right"/>
    </xf>
    <xf numFmtId="3" fontId="5" fillId="0" borderId="6" xfId="0" applyNumberFormat="1" applyFont="1" applyBorder="1"/>
    <xf numFmtId="3" fontId="5" fillId="0" borderId="25" xfId="0" applyNumberFormat="1" applyFont="1" applyBorder="1" applyAlignment="1">
      <alignment horizontal="right"/>
    </xf>
    <xf numFmtId="3" fontId="6" fillId="0" borderId="26" xfId="0" applyNumberFormat="1" applyFont="1" applyBorder="1" applyAlignment="1">
      <alignment horizontal="right"/>
    </xf>
    <xf numFmtId="9" fontId="6" fillId="0" borderId="23" xfId="6" applyFont="1" applyFill="1" applyBorder="1"/>
    <xf numFmtId="9" fontId="6" fillId="0" borderId="22" xfId="6" applyFont="1" applyFill="1" applyBorder="1"/>
    <xf numFmtId="3" fontId="6" fillId="0" borderId="24" xfId="4" applyNumberFormat="1" applyFont="1" applyBorder="1" applyAlignment="1">
      <alignment horizontal="right"/>
    </xf>
    <xf numFmtId="9" fontId="6" fillId="0" borderId="25" xfId="6" applyFont="1" applyFill="1" applyBorder="1" applyAlignment="1">
      <alignment horizontal="right"/>
    </xf>
    <xf numFmtId="9" fontId="6" fillId="0" borderId="2" xfId="6" applyFont="1" applyFill="1" applyBorder="1" applyAlignment="1">
      <alignment horizontal="right"/>
    </xf>
    <xf numFmtId="3" fontId="6" fillId="0" borderId="26" xfId="4" applyNumberFormat="1" applyFont="1" applyBorder="1" applyAlignment="1">
      <alignment horizontal="right"/>
    </xf>
    <xf numFmtId="3" fontId="5" fillId="0" borderId="10" xfId="4" applyNumberFormat="1" applyFont="1" applyBorder="1" applyAlignment="1">
      <alignment horizontal="right"/>
    </xf>
    <xf numFmtId="3" fontId="6" fillId="0" borderId="12" xfId="4" applyNumberFormat="1" applyFont="1" applyBorder="1" applyAlignment="1">
      <alignment horizontal="right"/>
    </xf>
    <xf numFmtId="3" fontId="6" fillId="0" borderId="13" xfId="4" applyNumberFormat="1" applyFont="1" applyBorder="1" applyAlignment="1">
      <alignment horizontal="right"/>
    </xf>
    <xf numFmtId="9" fontId="6" fillId="0" borderId="10" xfId="6" applyFont="1" applyFill="1" applyBorder="1" applyAlignment="1">
      <alignment horizontal="right"/>
    </xf>
    <xf numFmtId="9" fontId="6" fillId="0" borderId="12" xfId="6" applyFont="1" applyFill="1" applyBorder="1" applyAlignment="1">
      <alignment horizontal="right"/>
    </xf>
  </cellXfs>
  <cellStyles count="31">
    <cellStyle name="Comma 2" xfId="14" xr:uid="{00000000-0005-0000-0000-000000000000}"/>
    <cellStyle name="Comma 2 2" xfId="18" xr:uid="{F95575EA-996D-4752-9D54-9B54D58B9305}"/>
    <cellStyle name="Comma 2 2 2" xfId="22" xr:uid="{5B469F16-BFDB-4906-9515-18224B8F29DA}"/>
    <cellStyle name="Comma 2 2 2 2" xfId="30" xr:uid="{4446CF07-77B2-469A-9E7B-4BCE4BBF5336}"/>
    <cellStyle name="Comma 2 2 3" xfId="26" xr:uid="{870941A5-EE8F-4891-A1D5-14204C843062}"/>
    <cellStyle name="Comma 2 3" xfId="20" xr:uid="{9A4E09AC-FE3A-4D4E-9D97-0A88D5C21146}"/>
    <cellStyle name="Comma 2 3 2" xfId="28" xr:uid="{BD49851A-8144-47EA-9C16-A775B40204D6}"/>
    <cellStyle name="Comma 2 4" xfId="24" xr:uid="{30AA76B5-32E0-437A-8781-CBA92FDD93B0}"/>
    <cellStyle name="Comma 3" xfId="11" xr:uid="{00000000-0005-0000-0000-000001000000}"/>
    <cellStyle name="Comma 3 2" xfId="17" xr:uid="{0EAD33B2-DD07-46A3-9725-A3DA1E67C462}"/>
    <cellStyle name="Comma 3 2 2" xfId="21" xr:uid="{D6DB426A-F928-4D80-9785-5D1F92DFCA27}"/>
    <cellStyle name="Comma 3 2 2 2" xfId="29" xr:uid="{ED2DA470-C554-41DF-9E98-E1C633468E9F}"/>
    <cellStyle name="Comma 3 2 3" xfId="25" xr:uid="{9EBBE1FE-8871-4B5F-9719-DB300887E56A}"/>
    <cellStyle name="Comma 3 3" xfId="19" xr:uid="{F151251E-9E44-41AA-B824-B7BAF6E510CB}"/>
    <cellStyle name="Comma 3 3 2" xfId="27" xr:uid="{6143CE90-8195-4927-A1E9-5C0DC0B3FE82}"/>
    <cellStyle name="Comma 3 4" xfId="23" xr:uid="{8BD7D0B8-1C2F-4B61-9FD4-A973CDF85514}"/>
    <cellStyle name="Comma_R0001_veiktais_darbs_2009_UZŅEMŠANAS_NODAĻA 2" xfId="5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2 2 2" xfId="8" xr:uid="{00000000-0005-0000-0000-000006000000}"/>
    <cellStyle name="Normal 2 2 3" xfId="16" xr:uid="{00000000-0005-0000-0000-000007000000}"/>
    <cellStyle name="Normal 3" xfId="9" xr:uid="{00000000-0005-0000-0000-000008000000}"/>
    <cellStyle name="Normal 4" xfId="7" xr:uid="{00000000-0005-0000-0000-000009000000}"/>
    <cellStyle name="Normal 4 2" xfId="12" xr:uid="{00000000-0005-0000-0000-00000A000000}"/>
    <cellStyle name="Normal 4 3" xfId="13" xr:uid="{00000000-0005-0000-0000-00000B000000}"/>
    <cellStyle name="Normal_parskatu_tabulas_uz5_III_rikojumam 2" xfId="2" xr:uid="{00000000-0005-0000-0000-00000C000000}"/>
    <cellStyle name="Normal_rindu_garums_veidlapa" xfId="1" xr:uid="{00000000-0005-0000-0000-00000D000000}"/>
    <cellStyle name="Parasts 2" xfId="15" xr:uid="{00000000-0005-0000-0000-00000E000000}"/>
    <cellStyle name="Percent 2" xfId="6" xr:uid="{00000000-0005-0000-0000-00000F000000}"/>
    <cellStyle name="Percent 3" xfId="10" xr:uid="{00000000-0005-0000-0000-000010000000}"/>
  </cellStyles>
  <dxfs count="0"/>
  <tableStyles count="1" defaultTableStyle="TableStyleMedium2" defaultPivotStyle="PivotStyleLight16">
    <tableStyle name="Invisible" pivot="0" table="0" count="0" xr9:uid="{E2E12CF0-AD17-4B06-89EE-7DE355447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540181</xdr:colOff>
      <xdr:row>0</xdr:row>
      <xdr:rowOff>123748</xdr:rowOff>
    </xdr:from>
    <xdr:to>
      <xdr:col>4</xdr:col>
      <xdr:colOff>581024</xdr:colOff>
      <xdr:row>0</xdr:row>
      <xdr:rowOff>1088571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4110" y="123748"/>
          <a:ext cx="1537628" cy="964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O51"/>
  <sheetViews>
    <sheetView tabSelected="1" zoomScale="98" zoomScaleNormal="98" workbookViewId="0">
      <selection activeCell="O5" sqref="O5"/>
    </sheetView>
  </sheetViews>
  <sheetFormatPr defaultRowHeight="12.75" x14ac:dyDescent="0.2"/>
  <cols>
    <col min="1" max="1" width="43.140625" style="1" customWidth="1"/>
    <col min="2" max="2" width="12" style="1" customWidth="1"/>
    <col min="3" max="3" width="11.42578125" style="1" customWidth="1"/>
    <col min="4" max="4" width="11.140625" style="1" customWidth="1"/>
    <col min="5" max="5" width="13.140625" style="1" customWidth="1"/>
    <col min="6" max="6" width="15" style="1" customWidth="1"/>
    <col min="7" max="7" width="9.7109375" style="1" customWidth="1"/>
    <col min="8" max="8" width="13.28515625" style="1" customWidth="1"/>
    <col min="9" max="9" width="11.5703125" style="1" customWidth="1"/>
    <col min="10" max="10" width="8.7109375" style="1" customWidth="1"/>
    <col min="11" max="150" width="9.140625" style="1"/>
    <col min="151" max="151" width="40.140625" style="1" customWidth="1"/>
    <col min="152" max="152" width="9.85546875" style="1" customWidth="1"/>
    <col min="153" max="153" width="11.42578125" style="1" customWidth="1"/>
    <col min="154" max="154" width="11.140625" style="1" customWidth="1"/>
    <col min="155" max="155" width="15.42578125" style="1" customWidth="1"/>
    <col min="156" max="156" width="13.28515625" style="1" customWidth="1"/>
    <col min="157" max="157" width="9.140625" style="1"/>
    <col min="158" max="158" width="13.28515625" style="1" customWidth="1"/>
    <col min="159" max="159" width="12.85546875" style="1" customWidth="1"/>
    <col min="160" max="406" width="9.140625" style="1"/>
    <col min="407" max="407" width="40.140625" style="1" customWidth="1"/>
    <col min="408" max="408" width="9.85546875" style="1" customWidth="1"/>
    <col min="409" max="409" width="11.42578125" style="1" customWidth="1"/>
    <col min="410" max="410" width="11.140625" style="1" customWidth="1"/>
    <col min="411" max="411" width="15.42578125" style="1" customWidth="1"/>
    <col min="412" max="412" width="13.28515625" style="1" customWidth="1"/>
    <col min="413" max="413" width="9.140625" style="1"/>
    <col min="414" max="414" width="13.28515625" style="1" customWidth="1"/>
    <col min="415" max="415" width="12.85546875" style="1" customWidth="1"/>
    <col min="416" max="662" width="9.140625" style="1"/>
    <col min="663" max="663" width="40.140625" style="1" customWidth="1"/>
    <col min="664" max="664" width="9.85546875" style="1" customWidth="1"/>
    <col min="665" max="665" width="11.42578125" style="1" customWidth="1"/>
    <col min="666" max="666" width="11.140625" style="1" customWidth="1"/>
    <col min="667" max="667" width="15.42578125" style="1" customWidth="1"/>
    <col min="668" max="668" width="13.28515625" style="1" customWidth="1"/>
    <col min="669" max="669" width="9.140625" style="1"/>
    <col min="670" max="670" width="13.28515625" style="1" customWidth="1"/>
    <col min="671" max="671" width="12.85546875" style="1" customWidth="1"/>
    <col min="672" max="918" width="9.140625" style="1"/>
    <col min="919" max="919" width="40.140625" style="1" customWidth="1"/>
    <col min="920" max="920" width="9.85546875" style="1" customWidth="1"/>
    <col min="921" max="921" width="11.42578125" style="1" customWidth="1"/>
    <col min="922" max="922" width="11.140625" style="1" customWidth="1"/>
    <col min="923" max="923" width="15.42578125" style="1" customWidth="1"/>
    <col min="924" max="924" width="13.28515625" style="1" customWidth="1"/>
    <col min="925" max="925" width="9.140625" style="1"/>
    <col min="926" max="926" width="13.28515625" style="1" customWidth="1"/>
    <col min="927" max="927" width="12.85546875" style="1" customWidth="1"/>
    <col min="928" max="1174" width="9.140625" style="1"/>
    <col min="1175" max="1175" width="40.140625" style="1" customWidth="1"/>
    <col min="1176" max="1176" width="9.85546875" style="1" customWidth="1"/>
    <col min="1177" max="1177" width="11.42578125" style="1" customWidth="1"/>
    <col min="1178" max="1178" width="11.140625" style="1" customWidth="1"/>
    <col min="1179" max="1179" width="15.42578125" style="1" customWidth="1"/>
    <col min="1180" max="1180" width="13.28515625" style="1" customWidth="1"/>
    <col min="1181" max="1181" width="9.140625" style="1"/>
    <col min="1182" max="1182" width="13.28515625" style="1" customWidth="1"/>
    <col min="1183" max="1183" width="12.85546875" style="1" customWidth="1"/>
    <col min="1184" max="1430" width="9.140625" style="1"/>
    <col min="1431" max="1431" width="40.140625" style="1" customWidth="1"/>
    <col min="1432" max="1432" width="9.85546875" style="1" customWidth="1"/>
    <col min="1433" max="1433" width="11.42578125" style="1" customWidth="1"/>
    <col min="1434" max="1434" width="11.140625" style="1" customWidth="1"/>
    <col min="1435" max="1435" width="15.42578125" style="1" customWidth="1"/>
    <col min="1436" max="1436" width="13.28515625" style="1" customWidth="1"/>
    <col min="1437" max="1437" width="9.140625" style="1"/>
    <col min="1438" max="1438" width="13.28515625" style="1" customWidth="1"/>
    <col min="1439" max="1439" width="12.85546875" style="1" customWidth="1"/>
    <col min="1440" max="1686" width="9.140625" style="1"/>
    <col min="1687" max="1687" width="40.140625" style="1" customWidth="1"/>
    <col min="1688" max="1688" width="9.85546875" style="1" customWidth="1"/>
    <col min="1689" max="1689" width="11.42578125" style="1" customWidth="1"/>
    <col min="1690" max="1690" width="11.140625" style="1" customWidth="1"/>
    <col min="1691" max="1691" width="15.42578125" style="1" customWidth="1"/>
    <col min="1692" max="1692" width="13.28515625" style="1" customWidth="1"/>
    <col min="1693" max="1693" width="9.140625" style="1"/>
    <col min="1694" max="1694" width="13.28515625" style="1" customWidth="1"/>
    <col min="1695" max="1695" width="12.85546875" style="1" customWidth="1"/>
    <col min="1696" max="1942" width="9.140625" style="1"/>
    <col min="1943" max="1943" width="40.140625" style="1" customWidth="1"/>
    <col min="1944" max="1944" width="9.85546875" style="1" customWidth="1"/>
    <col min="1945" max="1945" width="11.42578125" style="1" customWidth="1"/>
    <col min="1946" max="1946" width="11.140625" style="1" customWidth="1"/>
    <col min="1947" max="1947" width="15.42578125" style="1" customWidth="1"/>
    <col min="1948" max="1948" width="13.28515625" style="1" customWidth="1"/>
    <col min="1949" max="1949" width="9.140625" style="1"/>
    <col min="1950" max="1950" width="13.28515625" style="1" customWidth="1"/>
    <col min="1951" max="1951" width="12.85546875" style="1" customWidth="1"/>
    <col min="1952" max="2198" width="9.140625" style="1"/>
    <col min="2199" max="2199" width="40.140625" style="1" customWidth="1"/>
    <col min="2200" max="2200" width="9.85546875" style="1" customWidth="1"/>
    <col min="2201" max="2201" width="11.42578125" style="1" customWidth="1"/>
    <col min="2202" max="2202" width="11.140625" style="1" customWidth="1"/>
    <col min="2203" max="2203" width="15.42578125" style="1" customWidth="1"/>
    <col min="2204" max="2204" width="13.28515625" style="1" customWidth="1"/>
    <col min="2205" max="2205" width="9.140625" style="1"/>
    <col min="2206" max="2206" width="13.28515625" style="1" customWidth="1"/>
    <col min="2207" max="2207" width="12.85546875" style="1" customWidth="1"/>
    <col min="2208" max="2454" width="9.140625" style="1"/>
    <col min="2455" max="2455" width="40.140625" style="1" customWidth="1"/>
    <col min="2456" max="2456" width="9.85546875" style="1" customWidth="1"/>
    <col min="2457" max="2457" width="11.42578125" style="1" customWidth="1"/>
    <col min="2458" max="2458" width="11.140625" style="1" customWidth="1"/>
    <col min="2459" max="2459" width="15.42578125" style="1" customWidth="1"/>
    <col min="2460" max="2460" width="13.28515625" style="1" customWidth="1"/>
    <col min="2461" max="2461" width="9.140625" style="1"/>
    <col min="2462" max="2462" width="13.28515625" style="1" customWidth="1"/>
    <col min="2463" max="2463" width="12.85546875" style="1" customWidth="1"/>
    <col min="2464" max="2710" width="9.140625" style="1"/>
    <col min="2711" max="2711" width="40.140625" style="1" customWidth="1"/>
    <col min="2712" max="2712" width="9.85546875" style="1" customWidth="1"/>
    <col min="2713" max="2713" width="11.42578125" style="1" customWidth="1"/>
    <col min="2714" max="2714" width="11.140625" style="1" customWidth="1"/>
    <col min="2715" max="2715" width="15.42578125" style="1" customWidth="1"/>
    <col min="2716" max="2716" width="13.28515625" style="1" customWidth="1"/>
    <col min="2717" max="2717" width="9.140625" style="1"/>
    <col min="2718" max="2718" width="13.28515625" style="1" customWidth="1"/>
    <col min="2719" max="2719" width="12.85546875" style="1" customWidth="1"/>
    <col min="2720" max="2966" width="9.140625" style="1"/>
    <col min="2967" max="2967" width="40.140625" style="1" customWidth="1"/>
    <col min="2968" max="2968" width="9.85546875" style="1" customWidth="1"/>
    <col min="2969" max="2969" width="11.42578125" style="1" customWidth="1"/>
    <col min="2970" max="2970" width="11.140625" style="1" customWidth="1"/>
    <col min="2971" max="2971" width="15.42578125" style="1" customWidth="1"/>
    <col min="2972" max="2972" width="13.28515625" style="1" customWidth="1"/>
    <col min="2973" max="2973" width="9.140625" style="1"/>
    <col min="2974" max="2974" width="13.28515625" style="1" customWidth="1"/>
    <col min="2975" max="2975" width="12.85546875" style="1" customWidth="1"/>
    <col min="2976" max="3222" width="9.140625" style="1"/>
    <col min="3223" max="3223" width="40.140625" style="1" customWidth="1"/>
    <col min="3224" max="3224" width="9.85546875" style="1" customWidth="1"/>
    <col min="3225" max="3225" width="11.42578125" style="1" customWidth="1"/>
    <col min="3226" max="3226" width="11.140625" style="1" customWidth="1"/>
    <col min="3227" max="3227" width="15.42578125" style="1" customWidth="1"/>
    <col min="3228" max="3228" width="13.28515625" style="1" customWidth="1"/>
    <col min="3229" max="3229" width="9.140625" style="1"/>
    <col min="3230" max="3230" width="13.28515625" style="1" customWidth="1"/>
    <col min="3231" max="3231" width="12.85546875" style="1" customWidth="1"/>
    <col min="3232" max="3478" width="9.140625" style="1"/>
    <col min="3479" max="3479" width="40.140625" style="1" customWidth="1"/>
    <col min="3480" max="3480" width="9.85546875" style="1" customWidth="1"/>
    <col min="3481" max="3481" width="11.42578125" style="1" customWidth="1"/>
    <col min="3482" max="3482" width="11.140625" style="1" customWidth="1"/>
    <col min="3483" max="3483" width="15.42578125" style="1" customWidth="1"/>
    <col min="3484" max="3484" width="13.28515625" style="1" customWidth="1"/>
    <col min="3485" max="3485" width="9.140625" style="1"/>
    <col min="3486" max="3486" width="13.28515625" style="1" customWidth="1"/>
    <col min="3487" max="3487" width="12.85546875" style="1" customWidth="1"/>
    <col min="3488" max="3734" width="9.140625" style="1"/>
    <col min="3735" max="3735" width="40.140625" style="1" customWidth="1"/>
    <col min="3736" max="3736" width="9.85546875" style="1" customWidth="1"/>
    <col min="3737" max="3737" width="11.42578125" style="1" customWidth="1"/>
    <col min="3738" max="3738" width="11.140625" style="1" customWidth="1"/>
    <col min="3739" max="3739" width="15.42578125" style="1" customWidth="1"/>
    <col min="3740" max="3740" width="13.28515625" style="1" customWidth="1"/>
    <col min="3741" max="3741" width="9.140625" style="1"/>
    <col min="3742" max="3742" width="13.28515625" style="1" customWidth="1"/>
    <col min="3743" max="3743" width="12.85546875" style="1" customWidth="1"/>
    <col min="3744" max="3990" width="9.140625" style="1"/>
    <col min="3991" max="3991" width="40.140625" style="1" customWidth="1"/>
    <col min="3992" max="3992" width="9.85546875" style="1" customWidth="1"/>
    <col min="3993" max="3993" width="11.42578125" style="1" customWidth="1"/>
    <col min="3994" max="3994" width="11.140625" style="1" customWidth="1"/>
    <col min="3995" max="3995" width="15.42578125" style="1" customWidth="1"/>
    <col min="3996" max="3996" width="13.28515625" style="1" customWidth="1"/>
    <col min="3997" max="3997" width="9.140625" style="1"/>
    <col min="3998" max="3998" width="13.28515625" style="1" customWidth="1"/>
    <col min="3999" max="3999" width="12.85546875" style="1" customWidth="1"/>
    <col min="4000" max="4246" width="9.140625" style="1"/>
    <col min="4247" max="4247" width="40.140625" style="1" customWidth="1"/>
    <col min="4248" max="4248" width="9.85546875" style="1" customWidth="1"/>
    <col min="4249" max="4249" width="11.42578125" style="1" customWidth="1"/>
    <col min="4250" max="4250" width="11.140625" style="1" customWidth="1"/>
    <col min="4251" max="4251" width="15.42578125" style="1" customWidth="1"/>
    <col min="4252" max="4252" width="13.28515625" style="1" customWidth="1"/>
    <col min="4253" max="4253" width="9.140625" style="1"/>
    <col min="4254" max="4254" width="13.28515625" style="1" customWidth="1"/>
    <col min="4255" max="4255" width="12.85546875" style="1" customWidth="1"/>
    <col min="4256" max="4502" width="9.140625" style="1"/>
    <col min="4503" max="4503" width="40.140625" style="1" customWidth="1"/>
    <col min="4504" max="4504" width="9.85546875" style="1" customWidth="1"/>
    <col min="4505" max="4505" width="11.42578125" style="1" customWidth="1"/>
    <col min="4506" max="4506" width="11.140625" style="1" customWidth="1"/>
    <col min="4507" max="4507" width="15.42578125" style="1" customWidth="1"/>
    <col min="4508" max="4508" width="13.28515625" style="1" customWidth="1"/>
    <col min="4509" max="4509" width="9.140625" style="1"/>
    <col min="4510" max="4510" width="13.28515625" style="1" customWidth="1"/>
    <col min="4511" max="4511" width="12.85546875" style="1" customWidth="1"/>
    <col min="4512" max="4758" width="9.140625" style="1"/>
    <col min="4759" max="4759" width="40.140625" style="1" customWidth="1"/>
    <col min="4760" max="4760" width="9.85546875" style="1" customWidth="1"/>
    <col min="4761" max="4761" width="11.42578125" style="1" customWidth="1"/>
    <col min="4762" max="4762" width="11.140625" style="1" customWidth="1"/>
    <col min="4763" max="4763" width="15.42578125" style="1" customWidth="1"/>
    <col min="4764" max="4764" width="13.28515625" style="1" customWidth="1"/>
    <col min="4765" max="4765" width="9.140625" style="1"/>
    <col min="4766" max="4766" width="13.28515625" style="1" customWidth="1"/>
    <col min="4767" max="4767" width="12.85546875" style="1" customWidth="1"/>
    <col min="4768" max="5014" width="9.140625" style="1"/>
    <col min="5015" max="5015" width="40.140625" style="1" customWidth="1"/>
    <col min="5016" max="5016" width="9.85546875" style="1" customWidth="1"/>
    <col min="5017" max="5017" width="11.42578125" style="1" customWidth="1"/>
    <col min="5018" max="5018" width="11.140625" style="1" customWidth="1"/>
    <col min="5019" max="5019" width="15.42578125" style="1" customWidth="1"/>
    <col min="5020" max="5020" width="13.28515625" style="1" customWidth="1"/>
    <col min="5021" max="5021" width="9.140625" style="1"/>
    <col min="5022" max="5022" width="13.28515625" style="1" customWidth="1"/>
    <col min="5023" max="5023" width="12.85546875" style="1" customWidth="1"/>
    <col min="5024" max="5270" width="9.140625" style="1"/>
    <col min="5271" max="5271" width="40.140625" style="1" customWidth="1"/>
    <col min="5272" max="5272" width="9.85546875" style="1" customWidth="1"/>
    <col min="5273" max="5273" width="11.42578125" style="1" customWidth="1"/>
    <col min="5274" max="5274" width="11.140625" style="1" customWidth="1"/>
    <col min="5275" max="5275" width="15.42578125" style="1" customWidth="1"/>
    <col min="5276" max="5276" width="13.28515625" style="1" customWidth="1"/>
    <col min="5277" max="5277" width="9.140625" style="1"/>
    <col min="5278" max="5278" width="13.28515625" style="1" customWidth="1"/>
    <col min="5279" max="5279" width="12.85546875" style="1" customWidth="1"/>
    <col min="5280" max="5526" width="9.140625" style="1"/>
    <col min="5527" max="5527" width="40.140625" style="1" customWidth="1"/>
    <col min="5528" max="5528" width="9.85546875" style="1" customWidth="1"/>
    <col min="5529" max="5529" width="11.42578125" style="1" customWidth="1"/>
    <col min="5530" max="5530" width="11.140625" style="1" customWidth="1"/>
    <col min="5531" max="5531" width="15.42578125" style="1" customWidth="1"/>
    <col min="5532" max="5532" width="13.28515625" style="1" customWidth="1"/>
    <col min="5533" max="5533" width="9.140625" style="1"/>
    <col min="5534" max="5534" width="13.28515625" style="1" customWidth="1"/>
    <col min="5535" max="5535" width="12.85546875" style="1" customWidth="1"/>
    <col min="5536" max="5782" width="9.140625" style="1"/>
    <col min="5783" max="5783" width="40.140625" style="1" customWidth="1"/>
    <col min="5784" max="5784" width="9.85546875" style="1" customWidth="1"/>
    <col min="5785" max="5785" width="11.42578125" style="1" customWidth="1"/>
    <col min="5786" max="5786" width="11.140625" style="1" customWidth="1"/>
    <col min="5787" max="5787" width="15.42578125" style="1" customWidth="1"/>
    <col min="5788" max="5788" width="13.28515625" style="1" customWidth="1"/>
    <col min="5789" max="5789" width="9.140625" style="1"/>
    <col min="5790" max="5790" width="13.28515625" style="1" customWidth="1"/>
    <col min="5791" max="5791" width="12.85546875" style="1" customWidth="1"/>
    <col min="5792" max="6038" width="9.140625" style="1"/>
    <col min="6039" max="6039" width="40.140625" style="1" customWidth="1"/>
    <col min="6040" max="6040" width="9.85546875" style="1" customWidth="1"/>
    <col min="6041" max="6041" width="11.42578125" style="1" customWidth="1"/>
    <col min="6042" max="6042" width="11.140625" style="1" customWidth="1"/>
    <col min="6043" max="6043" width="15.42578125" style="1" customWidth="1"/>
    <col min="6044" max="6044" width="13.28515625" style="1" customWidth="1"/>
    <col min="6045" max="6045" width="9.140625" style="1"/>
    <col min="6046" max="6046" width="13.28515625" style="1" customWidth="1"/>
    <col min="6047" max="6047" width="12.85546875" style="1" customWidth="1"/>
    <col min="6048" max="6294" width="9.140625" style="1"/>
    <col min="6295" max="6295" width="40.140625" style="1" customWidth="1"/>
    <col min="6296" max="6296" width="9.85546875" style="1" customWidth="1"/>
    <col min="6297" max="6297" width="11.42578125" style="1" customWidth="1"/>
    <col min="6298" max="6298" width="11.140625" style="1" customWidth="1"/>
    <col min="6299" max="6299" width="15.42578125" style="1" customWidth="1"/>
    <col min="6300" max="6300" width="13.28515625" style="1" customWidth="1"/>
    <col min="6301" max="6301" width="9.140625" style="1"/>
    <col min="6302" max="6302" width="13.28515625" style="1" customWidth="1"/>
    <col min="6303" max="6303" width="12.85546875" style="1" customWidth="1"/>
    <col min="6304" max="6550" width="9.140625" style="1"/>
    <col min="6551" max="6551" width="40.140625" style="1" customWidth="1"/>
    <col min="6552" max="6552" width="9.85546875" style="1" customWidth="1"/>
    <col min="6553" max="6553" width="11.42578125" style="1" customWidth="1"/>
    <col min="6554" max="6554" width="11.140625" style="1" customWidth="1"/>
    <col min="6555" max="6555" width="15.42578125" style="1" customWidth="1"/>
    <col min="6556" max="6556" width="13.28515625" style="1" customWidth="1"/>
    <col min="6557" max="6557" width="9.140625" style="1"/>
    <col min="6558" max="6558" width="13.28515625" style="1" customWidth="1"/>
    <col min="6559" max="6559" width="12.85546875" style="1" customWidth="1"/>
    <col min="6560" max="6806" width="9.140625" style="1"/>
    <col min="6807" max="6807" width="40.140625" style="1" customWidth="1"/>
    <col min="6808" max="6808" width="9.85546875" style="1" customWidth="1"/>
    <col min="6809" max="6809" width="11.42578125" style="1" customWidth="1"/>
    <col min="6810" max="6810" width="11.140625" style="1" customWidth="1"/>
    <col min="6811" max="6811" width="15.42578125" style="1" customWidth="1"/>
    <col min="6812" max="6812" width="13.28515625" style="1" customWidth="1"/>
    <col min="6813" max="6813" width="9.140625" style="1"/>
    <col min="6814" max="6814" width="13.28515625" style="1" customWidth="1"/>
    <col min="6815" max="6815" width="12.85546875" style="1" customWidth="1"/>
    <col min="6816" max="7062" width="9.140625" style="1"/>
    <col min="7063" max="7063" width="40.140625" style="1" customWidth="1"/>
    <col min="7064" max="7064" width="9.85546875" style="1" customWidth="1"/>
    <col min="7065" max="7065" width="11.42578125" style="1" customWidth="1"/>
    <col min="7066" max="7066" width="11.140625" style="1" customWidth="1"/>
    <col min="7067" max="7067" width="15.42578125" style="1" customWidth="1"/>
    <col min="7068" max="7068" width="13.28515625" style="1" customWidth="1"/>
    <col min="7069" max="7069" width="9.140625" style="1"/>
    <col min="7070" max="7070" width="13.28515625" style="1" customWidth="1"/>
    <col min="7071" max="7071" width="12.85546875" style="1" customWidth="1"/>
    <col min="7072" max="7318" width="9.140625" style="1"/>
    <col min="7319" max="7319" width="40.140625" style="1" customWidth="1"/>
    <col min="7320" max="7320" width="9.85546875" style="1" customWidth="1"/>
    <col min="7321" max="7321" width="11.42578125" style="1" customWidth="1"/>
    <col min="7322" max="7322" width="11.140625" style="1" customWidth="1"/>
    <col min="7323" max="7323" width="15.42578125" style="1" customWidth="1"/>
    <col min="7324" max="7324" width="13.28515625" style="1" customWidth="1"/>
    <col min="7325" max="7325" width="9.140625" style="1"/>
    <col min="7326" max="7326" width="13.28515625" style="1" customWidth="1"/>
    <col min="7327" max="7327" width="12.85546875" style="1" customWidth="1"/>
    <col min="7328" max="7574" width="9.140625" style="1"/>
    <col min="7575" max="7575" width="40.140625" style="1" customWidth="1"/>
    <col min="7576" max="7576" width="9.85546875" style="1" customWidth="1"/>
    <col min="7577" max="7577" width="11.42578125" style="1" customWidth="1"/>
    <col min="7578" max="7578" width="11.140625" style="1" customWidth="1"/>
    <col min="7579" max="7579" width="15.42578125" style="1" customWidth="1"/>
    <col min="7580" max="7580" width="13.28515625" style="1" customWidth="1"/>
    <col min="7581" max="7581" width="9.140625" style="1"/>
    <col min="7582" max="7582" width="13.28515625" style="1" customWidth="1"/>
    <col min="7583" max="7583" width="12.85546875" style="1" customWidth="1"/>
    <col min="7584" max="7830" width="9.140625" style="1"/>
    <col min="7831" max="7831" width="40.140625" style="1" customWidth="1"/>
    <col min="7832" max="7832" width="9.85546875" style="1" customWidth="1"/>
    <col min="7833" max="7833" width="11.42578125" style="1" customWidth="1"/>
    <col min="7834" max="7834" width="11.140625" style="1" customWidth="1"/>
    <col min="7835" max="7835" width="15.42578125" style="1" customWidth="1"/>
    <col min="7836" max="7836" width="13.28515625" style="1" customWidth="1"/>
    <col min="7837" max="7837" width="9.140625" style="1"/>
    <col min="7838" max="7838" width="13.28515625" style="1" customWidth="1"/>
    <col min="7839" max="7839" width="12.85546875" style="1" customWidth="1"/>
    <col min="7840" max="8086" width="9.140625" style="1"/>
    <col min="8087" max="8087" width="40.140625" style="1" customWidth="1"/>
    <col min="8088" max="8088" width="9.85546875" style="1" customWidth="1"/>
    <col min="8089" max="8089" width="11.42578125" style="1" customWidth="1"/>
    <col min="8090" max="8090" width="11.140625" style="1" customWidth="1"/>
    <col min="8091" max="8091" width="15.42578125" style="1" customWidth="1"/>
    <col min="8092" max="8092" width="13.28515625" style="1" customWidth="1"/>
    <col min="8093" max="8093" width="9.140625" style="1"/>
    <col min="8094" max="8094" width="13.28515625" style="1" customWidth="1"/>
    <col min="8095" max="8095" width="12.85546875" style="1" customWidth="1"/>
    <col min="8096" max="8342" width="9.140625" style="1"/>
    <col min="8343" max="8343" width="40.140625" style="1" customWidth="1"/>
    <col min="8344" max="8344" width="9.85546875" style="1" customWidth="1"/>
    <col min="8345" max="8345" width="11.42578125" style="1" customWidth="1"/>
    <col min="8346" max="8346" width="11.140625" style="1" customWidth="1"/>
    <col min="8347" max="8347" width="15.42578125" style="1" customWidth="1"/>
    <col min="8348" max="8348" width="13.28515625" style="1" customWidth="1"/>
    <col min="8349" max="8349" width="9.140625" style="1"/>
    <col min="8350" max="8350" width="13.28515625" style="1" customWidth="1"/>
    <col min="8351" max="8351" width="12.85546875" style="1" customWidth="1"/>
    <col min="8352" max="8598" width="9.140625" style="1"/>
    <col min="8599" max="8599" width="40.140625" style="1" customWidth="1"/>
    <col min="8600" max="8600" width="9.85546875" style="1" customWidth="1"/>
    <col min="8601" max="8601" width="11.42578125" style="1" customWidth="1"/>
    <col min="8602" max="8602" width="11.140625" style="1" customWidth="1"/>
    <col min="8603" max="8603" width="15.42578125" style="1" customWidth="1"/>
    <col min="8604" max="8604" width="13.28515625" style="1" customWidth="1"/>
    <col min="8605" max="8605" width="9.140625" style="1"/>
    <col min="8606" max="8606" width="13.28515625" style="1" customWidth="1"/>
    <col min="8607" max="8607" width="12.85546875" style="1" customWidth="1"/>
    <col min="8608" max="8854" width="9.140625" style="1"/>
    <col min="8855" max="8855" width="40.140625" style="1" customWidth="1"/>
    <col min="8856" max="8856" width="9.85546875" style="1" customWidth="1"/>
    <col min="8857" max="8857" width="11.42578125" style="1" customWidth="1"/>
    <col min="8858" max="8858" width="11.140625" style="1" customWidth="1"/>
    <col min="8859" max="8859" width="15.42578125" style="1" customWidth="1"/>
    <col min="8860" max="8860" width="13.28515625" style="1" customWidth="1"/>
    <col min="8861" max="8861" width="9.140625" style="1"/>
    <col min="8862" max="8862" width="13.28515625" style="1" customWidth="1"/>
    <col min="8863" max="8863" width="12.85546875" style="1" customWidth="1"/>
    <col min="8864" max="9110" width="9.140625" style="1"/>
    <col min="9111" max="9111" width="40.140625" style="1" customWidth="1"/>
    <col min="9112" max="9112" width="9.85546875" style="1" customWidth="1"/>
    <col min="9113" max="9113" width="11.42578125" style="1" customWidth="1"/>
    <col min="9114" max="9114" width="11.140625" style="1" customWidth="1"/>
    <col min="9115" max="9115" width="15.42578125" style="1" customWidth="1"/>
    <col min="9116" max="9116" width="13.28515625" style="1" customWidth="1"/>
    <col min="9117" max="9117" width="9.140625" style="1"/>
    <col min="9118" max="9118" width="13.28515625" style="1" customWidth="1"/>
    <col min="9119" max="9119" width="12.85546875" style="1" customWidth="1"/>
    <col min="9120" max="9366" width="9.140625" style="1"/>
    <col min="9367" max="9367" width="40.140625" style="1" customWidth="1"/>
    <col min="9368" max="9368" width="9.85546875" style="1" customWidth="1"/>
    <col min="9369" max="9369" width="11.42578125" style="1" customWidth="1"/>
    <col min="9370" max="9370" width="11.140625" style="1" customWidth="1"/>
    <col min="9371" max="9371" width="15.42578125" style="1" customWidth="1"/>
    <col min="9372" max="9372" width="13.28515625" style="1" customWidth="1"/>
    <col min="9373" max="9373" width="9.140625" style="1"/>
    <col min="9374" max="9374" width="13.28515625" style="1" customWidth="1"/>
    <col min="9375" max="9375" width="12.85546875" style="1" customWidth="1"/>
    <col min="9376" max="9622" width="9.140625" style="1"/>
    <col min="9623" max="9623" width="40.140625" style="1" customWidth="1"/>
    <col min="9624" max="9624" width="9.85546875" style="1" customWidth="1"/>
    <col min="9625" max="9625" width="11.42578125" style="1" customWidth="1"/>
    <col min="9626" max="9626" width="11.140625" style="1" customWidth="1"/>
    <col min="9627" max="9627" width="15.42578125" style="1" customWidth="1"/>
    <col min="9628" max="9628" width="13.28515625" style="1" customWidth="1"/>
    <col min="9629" max="9629" width="9.140625" style="1"/>
    <col min="9630" max="9630" width="13.28515625" style="1" customWidth="1"/>
    <col min="9631" max="9631" width="12.85546875" style="1" customWidth="1"/>
    <col min="9632" max="9878" width="9.140625" style="1"/>
    <col min="9879" max="9879" width="40.140625" style="1" customWidth="1"/>
    <col min="9880" max="9880" width="9.85546875" style="1" customWidth="1"/>
    <col min="9881" max="9881" width="11.42578125" style="1" customWidth="1"/>
    <col min="9882" max="9882" width="11.140625" style="1" customWidth="1"/>
    <col min="9883" max="9883" width="15.42578125" style="1" customWidth="1"/>
    <col min="9884" max="9884" width="13.28515625" style="1" customWidth="1"/>
    <col min="9885" max="9885" width="9.140625" style="1"/>
    <col min="9886" max="9886" width="13.28515625" style="1" customWidth="1"/>
    <col min="9887" max="9887" width="12.85546875" style="1" customWidth="1"/>
    <col min="9888" max="10134" width="9.140625" style="1"/>
    <col min="10135" max="10135" width="40.140625" style="1" customWidth="1"/>
    <col min="10136" max="10136" width="9.85546875" style="1" customWidth="1"/>
    <col min="10137" max="10137" width="11.42578125" style="1" customWidth="1"/>
    <col min="10138" max="10138" width="11.140625" style="1" customWidth="1"/>
    <col min="10139" max="10139" width="15.42578125" style="1" customWidth="1"/>
    <col min="10140" max="10140" width="13.28515625" style="1" customWidth="1"/>
    <col min="10141" max="10141" width="9.140625" style="1"/>
    <col min="10142" max="10142" width="13.28515625" style="1" customWidth="1"/>
    <col min="10143" max="10143" width="12.85546875" style="1" customWidth="1"/>
    <col min="10144" max="10390" width="9.140625" style="1"/>
    <col min="10391" max="10391" width="40.140625" style="1" customWidth="1"/>
    <col min="10392" max="10392" width="9.85546875" style="1" customWidth="1"/>
    <col min="10393" max="10393" width="11.42578125" style="1" customWidth="1"/>
    <col min="10394" max="10394" width="11.140625" style="1" customWidth="1"/>
    <col min="10395" max="10395" width="15.42578125" style="1" customWidth="1"/>
    <col min="10396" max="10396" width="13.28515625" style="1" customWidth="1"/>
    <col min="10397" max="10397" width="9.140625" style="1"/>
    <col min="10398" max="10398" width="13.28515625" style="1" customWidth="1"/>
    <col min="10399" max="10399" width="12.85546875" style="1" customWidth="1"/>
    <col min="10400" max="10646" width="9.140625" style="1"/>
    <col min="10647" max="10647" width="40.140625" style="1" customWidth="1"/>
    <col min="10648" max="10648" width="9.85546875" style="1" customWidth="1"/>
    <col min="10649" max="10649" width="11.42578125" style="1" customWidth="1"/>
    <col min="10650" max="10650" width="11.140625" style="1" customWidth="1"/>
    <col min="10651" max="10651" width="15.42578125" style="1" customWidth="1"/>
    <col min="10652" max="10652" width="13.28515625" style="1" customWidth="1"/>
    <col min="10653" max="10653" width="9.140625" style="1"/>
    <col min="10654" max="10654" width="13.28515625" style="1" customWidth="1"/>
    <col min="10655" max="10655" width="12.85546875" style="1" customWidth="1"/>
    <col min="10656" max="10902" width="9.140625" style="1"/>
    <col min="10903" max="10903" width="40.140625" style="1" customWidth="1"/>
    <col min="10904" max="10904" width="9.85546875" style="1" customWidth="1"/>
    <col min="10905" max="10905" width="11.42578125" style="1" customWidth="1"/>
    <col min="10906" max="10906" width="11.140625" style="1" customWidth="1"/>
    <col min="10907" max="10907" width="15.42578125" style="1" customWidth="1"/>
    <col min="10908" max="10908" width="13.28515625" style="1" customWidth="1"/>
    <col min="10909" max="10909" width="9.140625" style="1"/>
    <col min="10910" max="10910" width="13.28515625" style="1" customWidth="1"/>
    <col min="10911" max="10911" width="12.85546875" style="1" customWidth="1"/>
    <col min="10912" max="11158" width="9.140625" style="1"/>
    <col min="11159" max="11159" width="40.140625" style="1" customWidth="1"/>
    <col min="11160" max="11160" width="9.85546875" style="1" customWidth="1"/>
    <col min="11161" max="11161" width="11.42578125" style="1" customWidth="1"/>
    <col min="11162" max="11162" width="11.140625" style="1" customWidth="1"/>
    <col min="11163" max="11163" width="15.42578125" style="1" customWidth="1"/>
    <col min="11164" max="11164" width="13.28515625" style="1" customWidth="1"/>
    <col min="11165" max="11165" width="9.140625" style="1"/>
    <col min="11166" max="11166" width="13.28515625" style="1" customWidth="1"/>
    <col min="11167" max="11167" width="12.85546875" style="1" customWidth="1"/>
    <col min="11168" max="11414" width="9.140625" style="1"/>
    <col min="11415" max="11415" width="40.140625" style="1" customWidth="1"/>
    <col min="11416" max="11416" width="9.85546875" style="1" customWidth="1"/>
    <col min="11417" max="11417" width="11.42578125" style="1" customWidth="1"/>
    <col min="11418" max="11418" width="11.140625" style="1" customWidth="1"/>
    <col min="11419" max="11419" width="15.42578125" style="1" customWidth="1"/>
    <col min="11420" max="11420" width="13.28515625" style="1" customWidth="1"/>
    <col min="11421" max="11421" width="9.140625" style="1"/>
    <col min="11422" max="11422" width="13.28515625" style="1" customWidth="1"/>
    <col min="11423" max="11423" width="12.85546875" style="1" customWidth="1"/>
    <col min="11424" max="11670" width="9.140625" style="1"/>
    <col min="11671" max="11671" width="40.140625" style="1" customWidth="1"/>
    <col min="11672" max="11672" width="9.85546875" style="1" customWidth="1"/>
    <col min="11673" max="11673" width="11.42578125" style="1" customWidth="1"/>
    <col min="11674" max="11674" width="11.140625" style="1" customWidth="1"/>
    <col min="11675" max="11675" width="15.42578125" style="1" customWidth="1"/>
    <col min="11676" max="11676" width="13.28515625" style="1" customWidth="1"/>
    <col min="11677" max="11677" width="9.140625" style="1"/>
    <col min="11678" max="11678" width="13.28515625" style="1" customWidth="1"/>
    <col min="11679" max="11679" width="12.85546875" style="1" customWidth="1"/>
    <col min="11680" max="11926" width="9.140625" style="1"/>
    <col min="11927" max="11927" width="40.140625" style="1" customWidth="1"/>
    <col min="11928" max="11928" width="9.85546875" style="1" customWidth="1"/>
    <col min="11929" max="11929" width="11.42578125" style="1" customWidth="1"/>
    <col min="11930" max="11930" width="11.140625" style="1" customWidth="1"/>
    <col min="11931" max="11931" width="15.42578125" style="1" customWidth="1"/>
    <col min="11932" max="11932" width="13.28515625" style="1" customWidth="1"/>
    <col min="11933" max="11933" width="9.140625" style="1"/>
    <col min="11934" max="11934" width="13.28515625" style="1" customWidth="1"/>
    <col min="11935" max="11935" width="12.85546875" style="1" customWidth="1"/>
    <col min="11936" max="12182" width="9.140625" style="1"/>
    <col min="12183" max="12183" width="40.140625" style="1" customWidth="1"/>
    <col min="12184" max="12184" width="9.85546875" style="1" customWidth="1"/>
    <col min="12185" max="12185" width="11.42578125" style="1" customWidth="1"/>
    <col min="12186" max="12186" width="11.140625" style="1" customWidth="1"/>
    <col min="12187" max="12187" width="15.42578125" style="1" customWidth="1"/>
    <col min="12188" max="12188" width="13.28515625" style="1" customWidth="1"/>
    <col min="12189" max="12189" width="9.140625" style="1"/>
    <col min="12190" max="12190" width="13.28515625" style="1" customWidth="1"/>
    <col min="12191" max="12191" width="12.85546875" style="1" customWidth="1"/>
    <col min="12192" max="12438" width="9.140625" style="1"/>
    <col min="12439" max="12439" width="40.140625" style="1" customWidth="1"/>
    <col min="12440" max="12440" width="9.85546875" style="1" customWidth="1"/>
    <col min="12441" max="12441" width="11.42578125" style="1" customWidth="1"/>
    <col min="12442" max="12442" width="11.140625" style="1" customWidth="1"/>
    <col min="12443" max="12443" width="15.42578125" style="1" customWidth="1"/>
    <col min="12444" max="12444" width="13.28515625" style="1" customWidth="1"/>
    <col min="12445" max="12445" width="9.140625" style="1"/>
    <col min="12446" max="12446" width="13.28515625" style="1" customWidth="1"/>
    <col min="12447" max="12447" width="12.85546875" style="1" customWidth="1"/>
    <col min="12448" max="12694" width="9.140625" style="1"/>
    <col min="12695" max="12695" width="40.140625" style="1" customWidth="1"/>
    <col min="12696" max="12696" width="9.85546875" style="1" customWidth="1"/>
    <col min="12697" max="12697" width="11.42578125" style="1" customWidth="1"/>
    <col min="12698" max="12698" width="11.140625" style="1" customWidth="1"/>
    <col min="12699" max="12699" width="15.42578125" style="1" customWidth="1"/>
    <col min="12700" max="12700" width="13.28515625" style="1" customWidth="1"/>
    <col min="12701" max="12701" width="9.140625" style="1"/>
    <col min="12702" max="12702" width="13.28515625" style="1" customWidth="1"/>
    <col min="12703" max="12703" width="12.85546875" style="1" customWidth="1"/>
    <col min="12704" max="12950" width="9.140625" style="1"/>
    <col min="12951" max="12951" width="40.140625" style="1" customWidth="1"/>
    <col min="12952" max="12952" width="9.85546875" style="1" customWidth="1"/>
    <col min="12953" max="12953" width="11.42578125" style="1" customWidth="1"/>
    <col min="12954" max="12954" width="11.140625" style="1" customWidth="1"/>
    <col min="12955" max="12955" width="15.42578125" style="1" customWidth="1"/>
    <col min="12956" max="12956" width="13.28515625" style="1" customWidth="1"/>
    <col min="12957" max="12957" width="9.140625" style="1"/>
    <col min="12958" max="12958" width="13.28515625" style="1" customWidth="1"/>
    <col min="12959" max="12959" width="12.85546875" style="1" customWidth="1"/>
    <col min="12960" max="13206" width="9.140625" style="1"/>
    <col min="13207" max="13207" width="40.140625" style="1" customWidth="1"/>
    <col min="13208" max="13208" width="9.85546875" style="1" customWidth="1"/>
    <col min="13209" max="13209" width="11.42578125" style="1" customWidth="1"/>
    <col min="13210" max="13210" width="11.140625" style="1" customWidth="1"/>
    <col min="13211" max="13211" width="15.42578125" style="1" customWidth="1"/>
    <col min="13212" max="13212" width="13.28515625" style="1" customWidth="1"/>
    <col min="13213" max="13213" width="9.140625" style="1"/>
    <col min="13214" max="13214" width="13.28515625" style="1" customWidth="1"/>
    <col min="13215" max="13215" width="12.85546875" style="1" customWidth="1"/>
    <col min="13216" max="13462" width="9.140625" style="1"/>
    <col min="13463" max="13463" width="40.140625" style="1" customWidth="1"/>
    <col min="13464" max="13464" width="9.85546875" style="1" customWidth="1"/>
    <col min="13465" max="13465" width="11.42578125" style="1" customWidth="1"/>
    <col min="13466" max="13466" width="11.140625" style="1" customWidth="1"/>
    <col min="13467" max="13467" width="15.42578125" style="1" customWidth="1"/>
    <col min="13468" max="13468" width="13.28515625" style="1" customWidth="1"/>
    <col min="13469" max="13469" width="9.140625" style="1"/>
    <col min="13470" max="13470" width="13.28515625" style="1" customWidth="1"/>
    <col min="13471" max="13471" width="12.85546875" style="1" customWidth="1"/>
    <col min="13472" max="13718" width="9.140625" style="1"/>
    <col min="13719" max="13719" width="40.140625" style="1" customWidth="1"/>
    <col min="13720" max="13720" width="9.85546875" style="1" customWidth="1"/>
    <col min="13721" max="13721" width="11.42578125" style="1" customWidth="1"/>
    <col min="13722" max="13722" width="11.140625" style="1" customWidth="1"/>
    <col min="13723" max="13723" width="15.42578125" style="1" customWidth="1"/>
    <col min="13724" max="13724" width="13.28515625" style="1" customWidth="1"/>
    <col min="13725" max="13725" width="9.140625" style="1"/>
    <col min="13726" max="13726" width="13.28515625" style="1" customWidth="1"/>
    <col min="13727" max="13727" width="12.85546875" style="1" customWidth="1"/>
    <col min="13728" max="13974" width="9.140625" style="1"/>
    <col min="13975" max="13975" width="40.140625" style="1" customWidth="1"/>
    <col min="13976" max="13976" width="9.85546875" style="1" customWidth="1"/>
    <col min="13977" max="13977" width="11.42578125" style="1" customWidth="1"/>
    <col min="13978" max="13978" width="11.140625" style="1" customWidth="1"/>
    <col min="13979" max="13979" width="15.42578125" style="1" customWidth="1"/>
    <col min="13980" max="13980" width="13.28515625" style="1" customWidth="1"/>
    <col min="13981" max="13981" width="9.140625" style="1"/>
    <col min="13982" max="13982" width="13.28515625" style="1" customWidth="1"/>
    <col min="13983" max="13983" width="12.85546875" style="1" customWidth="1"/>
    <col min="13984" max="14230" width="9.140625" style="1"/>
    <col min="14231" max="14231" width="40.140625" style="1" customWidth="1"/>
    <col min="14232" max="14232" width="9.85546875" style="1" customWidth="1"/>
    <col min="14233" max="14233" width="11.42578125" style="1" customWidth="1"/>
    <col min="14234" max="14234" width="11.140625" style="1" customWidth="1"/>
    <col min="14235" max="14235" width="15.42578125" style="1" customWidth="1"/>
    <col min="14236" max="14236" width="13.28515625" style="1" customWidth="1"/>
    <col min="14237" max="14237" width="9.140625" style="1"/>
    <col min="14238" max="14238" width="13.28515625" style="1" customWidth="1"/>
    <col min="14239" max="14239" width="12.85546875" style="1" customWidth="1"/>
    <col min="14240" max="14486" width="9.140625" style="1"/>
    <col min="14487" max="14487" width="40.140625" style="1" customWidth="1"/>
    <col min="14488" max="14488" width="9.85546875" style="1" customWidth="1"/>
    <col min="14489" max="14489" width="11.42578125" style="1" customWidth="1"/>
    <col min="14490" max="14490" width="11.140625" style="1" customWidth="1"/>
    <col min="14491" max="14491" width="15.42578125" style="1" customWidth="1"/>
    <col min="14492" max="14492" width="13.28515625" style="1" customWidth="1"/>
    <col min="14493" max="14493" width="9.140625" style="1"/>
    <col min="14494" max="14494" width="13.28515625" style="1" customWidth="1"/>
    <col min="14495" max="14495" width="12.85546875" style="1" customWidth="1"/>
    <col min="14496" max="14742" width="9.140625" style="1"/>
    <col min="14743" max="14743" width="40.140625" style="1" customWidth="1"/>
    <col min="14744" max="14744" width="9.85546875" style="1" customWidth="1"/>
    <col min="14745" max="14745" width="11.42578125" style="1" customWidth="1"/>
    <col min="14746" max="14746" width="11.140625" style="1" customWidth="1"/>
    <col min="14747" max="14747" width="15.42578125" style="1" customWidth="1"/>
    <col min="14748" max="14748" width="13.28515625" style="1" customWidth="1"/>
    <col min="14749" max="14749" width="9.140625" style="1"/>
    <col min="14750" max="14750" width="13.28515625" style="1" customWidth="1"/>
    <col min="14751" max="14751" width="12.85546875" style="1" customWidth="1"/>
    <col min="14752" max="14998" width="9.140625" style="1"/>
    <col min="14999" max="14999" width="40.140625" style="1" customWidth="1"/>
    <col min="15000" max="15000" width="9.85546875" style="1" customWidth="1"/>
    <col min="15001" max="15001" width="11.42578125" style="1" customWidth="1"/>
    <col min="15002" max="15002" width="11.140625" style="1" customWidth="1"/>
    <col min="15003" max="15003" width="15.42578125" style="1" customWidth="1"/>
    <col min="15004" max="15004" width="13.28515625" style="1" customWidth="1"/>
    <col min="15005" max="15005" width="9.140625" style="1"/>
    <col min="15006" max="15006" width="13.28515625" style="1" customWidth="1"/>
    <col min="15007" max="15007" width="12.85546875" style="1" customWidth="1"/>
    <col min="15008" max="15254" width="9.140625" style="1"/>
    <col min="15255" max="15255" width="40.140625" style="1" customWidth="1"/>
    <col min="15256" max="15256" width="9.85546875" style="1" customWidth="1"/>
    <col min="15257" max="15257" width="11.42578125" style="1" customWidth="1"/>
    <col min="15258" max="15258" width="11.140625" style="1" customWidth="1"/>
    <col min="15259" max="15259" width="15.42578125" style="1" customWidth="1"/>
    <col min="15260" max="15260" width="13.28515625" style="1" customWidth="1"/>
    <col min="15261" max="15261" width="9.140625" style="1"/>
    <col min="15262" max="15262" width="13.28515625" style="1" customWidth="1"/>
    <col min="15263" max="15263" width="12.85546875" style="1" customWidth="1"/>
    <col min="15264" max="15510" width="9.140625" style="1"/>
    <col min="15511" max="15511" width="40.140625" style="1" customWidth="1"/>
    <col min="15512" max="15512" width="9.85546875" style="1" customWidth="1"/>
    <col min="15513" max="15513" width="11.42578125" style="1" customWidth="1"/>
    <col min="15514" max="15514" width="11.140625" style="1" customWidth="1"/>
    <col min="15515" max="15515" width="15.42578125" style="1" customWidth="1"/>
    <col min="15516" max="15516" width="13.28515625" style="1" customWidth="1"/>
    <col min="15517" max="15517" width="9.140625" style="1"/>
    <col min="15518" max="15518" width="13.28515625" style="1" customWidth="1"/>
    <col min="15519" max="15519" width="12.85546875" style="1" customWidth="1"/>
    <col min="15520" max="15766" width="9.140625" style="1"/>
    <col min="15767" max="15767" width="40.140625" style="1" customWidth="1"/>
    <col min="15768" max="15768" width="9.85546875" style="1" customWidth="1"/>
    <col min="15769" max="15769" width="11.42578125" style="1" customWidth="1"/>
    <col min="15770" max="15770" width="11.140625" style="1" customWidth="1"/>
    <col min="15771" max="15771" width="15.42578125" style="1" customWidth="1"/>
    <col min="15772" max="15772" width="13.28515625" style="1" customWidth="1"/>
    <col min="15773" max="15773" width="9.140625" style="1"/>
    <col min="15774" max="15774" width="13.28515625" style="1" customWidth="1"/>
    <col min="15775" max="15775" width="12.85546875" style="1" customWidth="1"/>
    <col min="15776" max="16022" width="9.140625" style="1"/>
    <col min="16023" max="16023" width="40.140625" style="1" customWidth="1"/>
    <col min="16024" max="16024" width="9.85546875" style="1" customWidth="1"/>
    <col min="16025" max="16025" width="11.42578125" style="1" customWidth="1"/>
    <col min="16026" max="16026" width="11.140625" style="1" customWidth="1"/>
    <col min="16027" max="16027" width="15.42578125" style="1" customWidth="1"/>
    <col min="16028" max="16028" width="13.28515625" style="1" customWidth="1"/>
    <col min="16029" max="16029" width="9.140625" style="1"/>
    <col min="16030" max="16030" width="13.28515625" style="1" customWidth="1"/>
    <col min="16031" max="16031" width="12.85546875" style="1" customWidth="1"/>
    <col min="16032" max="16321" width="9.140625" style="1"/>
    <col min="16322" max="16364" width="9.140625" style="1" customWidth="1"/>
    <col min="16365" max="16375" width="9.140625" style="1"/>
    <col min="16376" max="16384" width="9.140625" style="1" customWidth="1"/>
  </cols>
  <sheetData>
    <row r="1" spans="1:15" ht="89.25" customHeight="1" x14ac:dyDescent="0.2">
      <c r="A1" s="87"/>
      <c r="B1" s="87"/>
      <c r="C1" s="87"/>
      <c r="D1" s="87"/>
      <c r="E1" s="87"/>
      <c r="F1" s="87"/>
      <c r="G1" s="87"/>
      <c r="H1" s="87"/>
      <c r="I1" s="87"/>
    </row>
    <row r="2" spans="1:15" s="3" customFormat="1" ht="59.25" customHeight="1" x14ac:dyDescent="0.25">
      <c r="A2" s="2" t="s">
        <v>0</v>
      </c>
      <c r="B2" s="88" t="s">
        <v>1</v>
      </c>
      <c r="C2" s="89"/>
      <c r="D2" s="89"/>
      <c r="E2" s="89"/>
      <c r="F2" s="89"/>
      <c r="G2" s="89"/>
      <c r="H2" s="89"/>
      <c r="I2" s="90"/>
    </row>
    <row r="3" spans="1:15" ht="15.75" x14ac:dyDescent="0.2">
      <c r="A3" s="63" t="s">
        <v>108</v>
      </c>
    </row>
    <row r="4" spans="1:15" s="62" customFormat="1" ht="16.5" thickBot="1" x14ac:dyDescent="0.3">
      <c r="A4" s="61" t="s">
        <v>106</v>
      </c>
    </row>
    <row r="5" spans="1:15" s="4" customFormat="1" ht="15.75" x14ac:dyDescent="0.25">
      <c r="A5" s="83" t="s">
        <v>2</v>
      </c>
      <c r="B5" s="92" t="s">
        <v>3</v>
      </c>
      <c r="C5" s="94" t="s">
        <v>4</v>
      </c>
      <c r="D5" s="95"/>
      <c r="E5" s="95"/>
      <c r="F5" s="96"/>
      <c r="G5" s="94" t="s">
        <v>5</v>
      </c>
      <c r="H5" s="95"/>
      <c r="I5" s="96"/>
    </row>
    <row r="6" spans="1:15" s="4" customFormat="1" ht="48.75" thickBot="1" x14ac:dyDescent="0.3">
      <c r="A6" s="91"/>
      <c r="B6" s="93"/>
      <c r="C6" s="5" t="s">
        <v>6</v>
      </c>
      <c r="D6" s="6" t="s">
        <v>7</v>
      </c>
      <c r="E6" s="6" t="s">
        <v>8</v>
      </c>
      <c r="F6" s="7" t="s">
        <v>9</v>
      </c>
      <c r="G6" s="8" t="s">
        <v>10</v>
      </c>
      <c r="H6" s="6" t="s">
        <v>11</v>
      </c>
      <c r="I6" s="7" t="s">
        <v>12</v>
      </c>
    </row>
    <row r="7" spans="1:15" s="13" customFormat="1" ht="12.75" customHeight="1" thickBot="1" x14ac:dyDescent="0.3">
      <c r="A7" s="9">
        <v>1</v>
      </c>
      <c r="B7" s="10">
        <v>2</v>
      </c>
      <c r="C7" s="11">
        <v>3</v>
      </c>
      <c r="D7" s="12">
        <v>4</v>
      </c>
      <c r="E7" s="12">
        <v>5</v>
      </c>
      <c r="F7" s="10">
        <v>6</v>
      </c>
      <c r="G7" s="9" t="s">
        <v>13</v>
      </c>
      <c r="H7" s="12" t="s">
        <v>14</v>
      </c>
      <c r="I7" s="10" t="s">
        <v>15</v>
      </c>
    </row>
    <row r="8" spans="1:15" s="14" customFormat="1" ht="17.25" customHeight="1" thickBot="1" x14ac:dyDescent="0.3">
      <c r="A8" s="36" t="s">
        <v>16</v>
      </c>
      <c r="B8" s="37"/>
      <c r="C8" s="65">
        <f>C9+C11+C19+C26+C28+C30</f>
        <v>15446</v>
      </c>
      <c r="D8" s="66">
        <f>D9+D11+D19+D26+D28+D30</f>
        <v>7544</v>
      </c>
      <c r="E8" s="66">
        <f t="shared" ref="E8:F8" si="0">E9+E11+E19+E26+E28+E30</f>
        <v>4286</v>
      </c>
      <c r="F8" s="66">
        <f t="shared" si="0"/>
        <v>3616</v>
      </c>
      <c r="G8" s="38">
        <f>D8/$C8</f>
        <v>0.48841123915576851</v>
      </c>
      <c r="H8" s="39">
        <f t="shared" ref="H8:I29" si="1">E8/$C8</f>
        <v>0.2774828434546161</v>
      </c>
      <c r="I8" s="40">
        <f t="shared" si="1"/>
        <v>0.23410591738961545</v>
      </c>
    </row>
    <row r="9" spans="1:15" s="14" customFormat="1" ht="15.75" x14ac:dyDescent="0.25">
      <c r="A9" s="41" t="s">
        <v>17</v>
      </c>
      <c r="B9" s="42"/>
      <c r="C9" s="67">
        <f>D9+E9+F9</f>
        <v>1266</v>
      </c>
      <c r="D9" s="67">
        <f>SUM(D10)</f>
        <v>289</v>
      </c>
      <c r="E9" s="67">
        <f>SUM(E10)</f>
        <v>441</v>
      </c>
      <c r="F9" s="68">
        <f>SUM(F10)</f>
        <v>536</v>
      </c>
      <c r="G9" s="43">
        <f t="shared" ref="G9:G28" si="2">D9/$C9</f>
        <v>0.22827804107424959</v>
      </c>
      <c r="H9" s="44">
        <f t="shared" si="1"/>
        <v>0.34834123222748814</v>
      </c>
      <c r="I9" s="45">
        <f t="shared" si="1"/>
        <v>0.42338072669826227</v>
      </c>
      <c r="K9" s="15"/>
      <c r="L9" s="15"/>
      <c r="M9" s="15"/>
      <c r="N9" s="15"/>
      <c r="O9" s="15"/>
    </row>
    <row r="10" spans="1:15" s="15" customFormat="1" ht="16.5" thickBot="1" x14ac:dyDescent="0.3">
      <c r="A10" s="46" t="s">
        <v>18</v>
      </c>
      <c r="B10" s="47" t="s">
        <v>19</v>
      </c>
      <c r="C10" s="69">
        <f>D10+E10+F10</f>
        <v>1266</v>
      </c>
      <c r="D10" s="70">
        <v>289</v>
      </c>
      <c r="E10" s="70">
        <v>441</v>
      </c>
      <c r="F10" s="71">
        <v>536</v>
      </c>
      <c r="G10" s="48">
        <f>D10/$C10</f>
        <v>0.22827804107424959</v>
      </c>
      <c r="H10" s="49">
        <f>E10/$C10</f>
        <v>0.34834123222748814</v>
      </c>
      <c r="I10" s="50">
        <f>F10/$C10</f>
        <v>0.42338072669826227</v>
      </c>
    </row>
    <row r="11" spans="1:15" s="15" customFormat="1" ht="15.75" x14ac:dyDescent="0.25">
      <c r="A11" s="51" t="s">
        <v>20</v>
      </c>
      <c r="B11" s="52"/>
      <c r="C11" s="72">
        <f t="shared" ref="C11:C29" si="3">D11+E11+F11</f>
        <v>4489</v>
      </c>
      <c r="D11" s="73">
        <f>SUM(D12:D18)</f>
        <v>2598</v>
      </c>
      <c r="E11" s="73">
        <f t="shared" ref="E11:F11" si="4">SUM(E12:E18)</f>
        <v>907</v>
      </c>
      <c r="F11" s="73">
        <f t="shared" si="4"/>
        <v>984</v>
      </c>
      <c r="G11" s="53">
        <f t="shared" si="2"/>
        <v>0.57874805079082203</v>
      </c>
      <c r="H11" s="54">
        <f t="shared" si="1"/>
        <v>0.20204945422143017</v>
      </c>
      <c r="I11" s="55">
        <f t="shared" si="1"/>
        <v>0.21920249498774783</v>
      </c>
    </row>
    <row r="12" spans="1:15" s="14" customFormat="1" ht="15.75" x14ac:dyDescent="0.25">
      <c r="A12" s="46" t="s">
        <v>21</v>
      </c>
      <c r="B12" s="47" t="s">
        <v>22</v>
      </c>
      <c r="C12" s="69">
        <f t="shared" si="3"/>
        <v>597</v>
      </c>
      <c r="D12" s="70">
        <v>357</v>
      </c>
      <c r="E12" s="70">
        <v>133</v>
      </c>
      <c r="F12" s="71">
        <v>107</v>
      </c>
      <c r="G12" s="48">
        <f t="shared" si="2"/>
        <v>0.59798994974874375</v>
      </c>
      <c r="H12" s="49">
        <f t="shared" si="1"/>
        <v>0.22278056951423786</v>
      </c>
      <c r="I12" s="50">
        <f t="shared" si="1"/>
        <v>0.17922948073701842</v>
      </c>
      <c r="J12" s="15"/>
    </row>
    <row r="13" spans="1:15" s="15" customFormat="1" ht="15.75" x14ac:dyDescent="0.25">
      <c r="A13" s="46" t="s">
        <v>23</v>
      </c>
      <c r="B13" s="47" t="s">
        <v>24</v>
      </c>
      <c r="C13" s="69">
        <f t="shared" si="3"/>
        <v>794</v>
      </c>
      <c r="D13" s="70">
        <v>443</v>
      </c>
      <c r="E13" s="70">
        <v>202</v>
      </c>
      <c r="F13" s="71">
        <v>149</v>
      </c>
      <c r="G13" s="48">
        <f t="shared" si="2"/>
        <v>0.55793450881612094</v>
      </c>
      <c r="H13" s="49">
        <f t="shared" si="1"/>
        <v>0.25440806045340053</v>
      </c>
      <c r="I13" s="50">
        <f t="shared" si="1"/>
        <v>0.18765743073047858</v>
      </c>
    </row>
    <row r="14" spans="1:15" s="15" customFormat="1" ht="15.75" x14ac:dyDescent="0.25">
      <c r="A14" s="46" t="s">
        <v>25</v>
      </c>
      <c r="B14" s="47" t="s">
        <v>26</v>
      </c>
      <c r="C14" s="69">
        <f t="shared" si="3"/>
        <v>512</v>
      </c>
      <c r="D14" s="70">
        <v>279</v>
      </c>
      <c r="E14" s="70">
        <v>67</v>
      </c>
      <c r="F14" s="71">
        <v>166</v>
      </c>
      <c r="G14" s="48">
        <f t="shared" si="2"/>
        <v>0.544921875</v>
      </c>
      <c r="H14" s="49">
        <f t="shared" si="1"/>
        <v>0.130859375</v>
      </c>
      <c r="I14" s="50">
        <f t="shared" si="1"/>
        <v>0.32421875</v>
      </c>
    </row>
    <row r="15" spans="1:15" s="15" customFormat="1" ht="15.75" x14ac:dyDescent="0.25">
      <c r="A15" s="46" t="s">
        <v>27</v>
      </c>
      <c r="B15" s="47" t="s">
        <v>28</v>
      </c>
      <c r="C15" s="69">
        <f t="shared" si="3"/>
        <v>864</v>
      </c>
      <c r="D15" s="70">
        <v>572</v>
      </c>
      <c r="E15" s="70">
        <v>115</v>
      </c>
      <c r="F15" s="71">
        <v>177</v>
      </c>
      <c r="G15" s="48">
        <f t="shared" si="2"/>
        <v>0.66203703703703709</v>
      </c>
      <c r="H15" s="49">
        <f t="shared" si="1"/>
        <v>0.13310185185185186</v>
      </c>
      <c r="I15" s="50">
        <f t="shared" si="1"/>
        <v>0.2048611111111111</v>
      </c>
    </row>
    <row r="16" spans="1:15" s="15" customFormat="1" ht="15.75" x14ac:dyDescent="0.25">
      <c r="A16" s="46" t="s">
        <v>29</v>
      </c>
      <c r="B16" s="47" t="s">
        <v>30</v>
      </c>
      <c r="C16" s="69">
        <f t="shared" si="3"/>
        <v>254</v>
      </c>
      <c r="D16" s="70">
        <v>200</v>
      </c>
      <c r="E16" s="70">
        <v>17</v>
      </c>
      <c r="F16" s="71">
        <v>37</v>
      </c>
      <c r="G16" s="48">
        <f t="shared" si="2"/>
        <v>0.78740157480314965</v>
      </c>
      <c r="H16" s="49">
        <f t="shared" si="1"/>
        <v>6.6929133858267723E-2</v>
      </c>
      <c r="I16" s="50">
        <f t="shared" si="1"/>
        <v>0.14566929133858267</v>
      </c>
    </row>
    <row r="17" spans="1:15" s="15" customFormat="1" ht="15.75" x14ac:dyDescent="0.25">
      <c r="A17" s="46" t="s">
        <v>31</v>
      </c>
      <c r="B17" s="47" t="s">
        <v>32</v>
      </c>
      <c r="C17" s="69">
        <f t="shared" si="3"/>
        <v>970</v>
      </c>
      <c r="D17" s="70">
        <v>454</v>
      </c>
      <c r="E17" s="70">
        <v>264</v>
      </c>
      <c r="F17" s="71">
        <v>252</v>
      </c>
      <c r="G17" s="48">
        <f t="shared" si="2"/>
        <v>0.46804123711340206</v>
      </c>
      <c r="H17" s="49">
        <f t="shared" si="1"/>
        <v>0.27216494845360822</v>
      </c>
      <c r="I17" s="50">
        <f t="shared" si="1"/>
        <v>0.25979381443298971</v>
      </c>
    </row>
    <row r="18" spans="1:15" s="15" customFormat="1" ht="16.5" thickBot="1" x14ac:dyDescent="0.3">
      <c r="A18" s="56" t="s">
        <v>33</v>
      </c>
      <c r="B18" s="57" t="s">
        <v>34</v>
      </c>
      <c r="C18" s="69">
        <f t="shared" si="3"/>
        <v>498</v>
      </c>
      <c r="D18" s="70">
        <v>293</v>
      </c>
      <c r="E18" s="70">
        <v>109</v>
      </c>
      <c r="F18" s="71">
        <v>96</v>
      </c>
      <c r="G18" s="48">
        <f t="shared" si="2"/>
        <v>0.58835341365461846</v>
      </c>
      <c r="H18" s="49">
        <f t="shared" si="1"/>
        <v>0.21887550200803213</v>
      </c>
      <c r="I18" s="50">
        <f t="shared" si="1"/>
        <v>0.19277108433734941</v>
      </c>
    </row>
    <row r="19" spans="1:15" s="15" customFormat="1" ht="15.75" x14ac:dyDescent="0.25">
      <c r="A19" s="51" t="s">
        <v>35</v>
      </c>
      <c r="B19" s="52"/>
      <c r="C19" s="72">
        <f t="shared" si="3"/>
        <v>3295</v>
      </c>
      <c r="D19" s="73">
        <f>SUM(D20:D25)</f>
        <v>2027</v>
      </c>
      <c r="E19" s="73">
        <f t="shared" ref="E19:F19" si="5">SUM(E20:E25)</f>
        <v>510</v>
      </c>
      <c r="F19" s="73">
        <f t="shared" si="5"/>
        <v>758</v>
      </c>
      <c r="G19" s="53">
        <f t="shared" si="2"/>
        <v>0.61517450682852803</v>
      </c>
      <c r="H19" s="54">
        <f t="shared" si="1"/>
        <v>0.15477996965098634</v>
      </c>
      <c r="I19" s="55">
        <f t="shared" si="1"/>
        <v>0.23004552352048557</v>
      </c>
    </row>
    <row r="20" spans="1:15" s="14" customFormat="1" ht="15.75" x14ac:dyDescent="0.25">
      <c r="A20" s="46" t="s">
        <v>36</v>
      </c>
      <c r="B20" s="47" t="s">
        <v>37</v>
      </c>
      <c r="C20" s="69">
        <f t="shared" si="3"/>
        <v>217</v>
      </c>
      <c r="D20" s="70">
        <v>142</v>
      </c>
      <c r="E20" s="70">
        <v>21</v>
      </c>
      <c r="F20" s="71">
        <v>54</v>
      </c>
      <c r="G20" s="48">
        <f t="shared" si="2"/>
        <v>0.65437788018433185</v>
      </c>
      <c r="H20" s="49">
        <f t="shared" si="1"/>
        <v>9.6774193548387094E-2</v>
      </c>
      <c r="I20" s="50">
        <f t="shared" si="1"/>
        <v>0.24884792626728111</v>
      </c>
      <c r="J20" s="15"/>
      <c r="K20" s="15"/>
      <c r="L20" s="15"/>
      <c r="M20" s="15"/>
      <c r="N20" s="15"/>
      <c r="O20" s="15"/>
    </row>
    <row r="21" spans="1:15" s="15" customFormat="1" ht="15.75" x14ac:dyDescent="0.25">
      <c r="A21" s="46" t="s">
        <v>38</v>
      </c>
      <c r="B21" s="47" t="s">
        <v>39</v>
      </c>
      <c r="C21" s="69">
        <f t="shared" si="3"/>
        <v>399</v>
      </c>
      <c r="D21" s="70">
        <v>291</v>
      </c>
      <c r="E21" s="70">
        <v>59</v>
      </c>
      <c r="F21" s="71">
        <v>49</v>
      </c>
      <c r="G21" s="48">
        <f t="shared" si="2"/>
        <v>0.72932330827067671</v>
      </c>
      <c r="H21" s="49">
        <f t="shared" si="1"/>
        <v>0.14786967418546365</v>
      </c>
      <c r="I21" s="50">
        <f t="shared" si="1"/>
        <v>0.12280701754385964</v>
      </c>
      <c r="K21" s="14"/>
      <c r="L21" s="14"/>
      <c r="M21" s="14"/>
      <c r="N21" s="14"/>
      <c r="O21" s="14"/>
    </row>
    <row r="22" spans="1:15" s="15" customFormat="1" ht="15.75" x14ac:dyDescent="0.25">
      <c r="A22" s="46" t="s">
        <v>40</v>
      </c>
      <c r="B22" s="47" t="s">
        <v>41</v>
      </c>
      <c r="C22" s="69">
        <f t="shared" si="3"/>
        <v>1308</v>
      </c>
      <c r="D22" s="70">
        <v>726</v>
      </c>
      <c r="E22" s="70">
        <v>280</v>
      </c>
      <c r="F22" s="71">
        <v>302</v>
      </c>
      <c r="G22" s="48">
        <f t="shared" si="2"/>
        <v>0.55504587155963303</v>
      </c>
      <c r="H22" s="49">
        <f t="shared" si="1"/>
        <v>0.21406727828746178</v>
      </c>
      <c r="I22" s="50">
        <f t="shared" si="1"/>
        <v>0.23088685015290519</v>
      </c>
    </row>
    <row r="23" spans="1:15" s="15" customFormat="1" ht="15.75" x14ac:dyDescent="0.25">
      <c r="A23" s="46" t="s">
        <v>42</v>
      </c>
      <c r="B23" s="47" t="s">
        <v>43</v>
      </c>
      <c r="C23" s="69">
        <f t="shared" si="3"/>
        <v>519</v>
      </c>
      <c r="D23" s="70">
        <v>343</v>
      </c>
      <c r="E23" s="70">
        <v>76</v>
      </c>
      <c r="F23" s="71">
        <v>100</v>
      </c>
      <c r="G23" s="48">
        <f t="shared" si="2"/>
        <v>0.66088631984585744</v>
      </c>
      <c r="H23" s="49">
        <f>E23/$C23</f>
        <v>0.1464354527938343</v>
      </c>
      <c r="I23" s="50">
        <f t="shared" si="1"/>
        <v>0.19267822736030829</v>
      </c>
    </row>
    <row r="24" spans="1:15" s="15" customFormat="1" ht="15.75" x14ac:dyDescent="0.25">
      <c r="A24" s="46" t="s">
        <v>44</v>
      </c>
      <c r="B24" s="47" t="s">
        <v>45</v>
      </c>
      <c r="C24" s="69">
        <f t="shared" si="3"/>
        <v>319</v>
      </c>
      <c r="D24" s="70">
        <v>208</v>
      </c>
      <c r="E24" s="70">
        <v>27</v>
      </c>
      <c r="F24" s="71">
        <v>84</v>
      </c>
      <c r="G24" s="48">
        <f t="shared" si="2"/>
        <v>0.65203761755485889</v>
      </c>
      <c r="H24" s="49">
        <f t="shared" si="1"/>
        <v>8.4639498432601878E-2</v>
      </c>
      <c r="I24" s="50">
        <f t="shared" si="1"/>
        <v>0.26332288401253917</v>
      </c>
    </row>
    <row r="25" spans="1:15" s="15" customFormat="1" ht="16.5" thickBot="1" x14ac:dyDescent="0.3">
      <c r="A25" s="46" t="s">
        <v>46</v>
      </c>
      <c r="B25" s="47" t="s">
        <v>47</v>
      </c>
      <c r="C25" s="69">
        <f t="shared" si="3"/>
        <v>533</v>
      </c>
      <c r="D25" s="70">
        <v>317</v>
      </c>
      <c r="E25" s="70">
        <v>47</v>
      </c>
      <c r="F25" s="71">
        <v>169</v>
      </c>
      <c r="G25" s="48">
        <f t="shared" si="2"/>
        <v>0.59474671669793622</v>
      </c>
      <c r="H25" s="49">
        <f t="shared" si="1"/>
        <v>8.8180112570356475E-2</v>
      </c>
      <c r="I25" s="50">
        <f t="shared" si="1"/>
        <v>0.31707317073170732</v>
      </c>
    </row>
    <row r="26" spans="1:15" s="15" customFormat="1" ht="15.75" x14ac:dyDescent="0.25">
      <c r="A26" s="51" t="s">
        <v>105</v>
      </c>
      <c r="B26" s="52"/>
      <c r="C26" s="72">
        <f t="shared" si="3"/>
        <v>408</v>
      </c>
      <c r="D26" s="73">
        <f>SUM(D27)</f>
        <v>196</v>
      </c>
      <c r="E26" s="73">
        <f t="shared" ref="E26:F26" si="6">SUM(E27)</f>
        <v>98</v>
      </c>
      <c r="F26" s="74">
        <f t="shared" si="6"/>
        <v>114</v>
      </c>
      <c r="G26" s="53">
        <f t="shared" si="2"/>
        <v>0.48039215686274511</v>
      </c>
      <c r="H26" s="54">
        <f t="shared" si="1"/>
        <v>0.24019607843137256</v>
      </c>
      <c r="I26" s="55">
        <f t="shared" si="1"/>
        <v>0.27941176470588236</v>
      </c>
    </row>
    <row r="27" spans="1:15" s="15" customFormat="1" ht="16.5" thickBot="1" x14ac:dyDescent="0.3">
      <c r="A27" s="46" t="s">
        <v>48</v>
      </c>
      <c r="B27" s="47" t="s">
        <v>49</v>
      </c>
      <c r="C27" s="69">
        <f t="shared" si="3"/>
        <v>408</v>
      </c>
      <c r="D27" s="70">
        <v>196</v>
      </c>
      <c r="E27" s="70">
        <v>98</v>
      </c>
      <c r="F27" s="71">
        <v>114</v>
      </c>
      <c r="G27" s="48">
        <f t="shared" si="2"/>
        <v>0.48039215686274511</v>
      </c>
      <c r="H27" s="49">
        <f t="shared" si="1"/>
        <v>0.24019607843137256</v>
      </c>
      <c r="I27" s="50">
        <f t="shared" si="1"/>
        <v>0.27941176470588236</v>
      </c>
    </row>
    <row r="28" spans="1:15" s="15" customFormat="1" ht="15.75" x14ac:dyDescent="0.25">
      <c r="A28" s="51" t="s">
        <v>104</v>
      </c>
      <c r="B28" s="52"/>
      <c r="C28" s="72">
        <f t="shared" si="3"/>
        <v>5071</v>
      </c>
      <c r="D28" s="73">
        <f>SUM(D29)</f>
        <v>1928</v>
      </c>
      <c r="E28" s="73">
        <f>SUM(E29)</f>
        <v>2132</v>
      </c>
      <c r="F28" s="74">
        <f>SUM(F29)</f>
        <v>1011</v>
      </c>
      <c r="G28" s="53">
        <f t="shared" si="2"/>
        <v>0.38020114375862751</v>
      </c>
      <c r="H28" s="54">
        <f t="shared" si="1"/>
        <v>0.4204298954841254</v>
      </c>
      <c r="I28" s="55">
        <f t="shared" si="1"/>
        <v>0.19936896075724708</v>
      </c>
    </row>
    <row r="29" spans="1:15" s="15" customFormat="1" ht="16.5" thickBot="1" x14ac:dyDescent="0.3">
      <c r="A29" s="56" t="s">
        <v>53</v>
      </c>
      <c r="B29" s="57" t="s">
        <v>54</v>
      </c>
      <c r="C29" s="75">
        <f t="shared" si="3"/>
        <v>5071</v>
      </c>
      <c r="D29" s="76">
        <v>1928</v>
      </c>
      <c r="E29" s="76">
        <v>2132</v>
      </c>
      <c r="F29" s="77">
        <v>1011</v>
      </c>
      <c r="G29" s="58">
        <f>D29/$C29</f>
        <v>0.38020114375862751</v>
      </c>
      <c r="H29" s="59">
        <f t="shared" si="1"/>
        <v>0.4204298954841254</v>
      </c>
      <c r="I29" s="60">
        <f t="shared" si="1"/>
        <v>0.19936896075724708</v>
      </c>
    </row>
    <row r="30" spans="1:15" s="15" customFormat="1" ht="15.75" x14ac:dyDescent="0.25">
      <c r="A30" s="51" t="s">
        <v>52</v>
      </c>
      <c r="B30" s="52"/>
      <c r="C30" s="72">
        <f t="shared" ref="C30" si="7">D30+E30+F30</f>
        <v>917</v>
      </c>
      <c r="D30" s="73">
        <f>SUM(D31)</f>
        <v>506</v>
      </c>
      <c r="E30" s="73">
        <f>SUM(E31)</f>
        <v>198</v>
      </c>
      <c r="F30" s="74">
        <f>SUM(F31)</f>
        <v>213</v>
      </c>
      <c r="G30" s="53">
        <f t="shared" ref="G30" si="8">D30/$C30</f>
        <v>0.55179934569247546</v>
      </c>
      <c r="H30" s="54">
        <f t="shared" ref="H30" si="9">E30/$C30</f>
        <v>0.21592148309705561</v>
      </c>
      <c r="I30" s="55">
        <f t="shared" ref="I30" si="10">F30/$C30</f>
        <v>0.23227917121046893</v>
      </c>
    </row>
    <row r="31" spans="1:15" s="14" customFormat="1" ht="16.5" thickBot="1" x14ac:dyDescent="0.3">
      <c r="A31" s="56" t="s">
        <v>50</v>
      </c>
      <c r="B31" s="57" t="s">
        <v>51</v>
      </c>
      <c r="C31" s="75">
        <f>D31+E31+F31</f>
        <v>917</v>
      </c>
      <c r="D31" s="76">
        <v>506</v>
      </c>
      <c r="E31" s="76">
        <v>198</v>
      </c>
      <c r="F31" s="77">
        <v>213</v>
      </c>
      <c r="G31" s="58">
        <f>D31/$C31</f>
        <v>0.55179934569247546</v>
      </c>
      <c r="H31" s="59">
        <f>E31/$C31</f>
        <v>0.21592148309705561</v>
      </c>
      <c r="I31" s="60">
        <f>F31/$C31</f>
        <v>0.23227917121046893</v>
      </c>
      <c r="J31" s="15"/>
      <c r="K31" s="15"/>
      <c r="L31" s="15"/>
      <c r="M31" s="15"/>
      <c r="N31" s="15"/>
      <c r="O31" s="15"/>
    </row>
    <row r="32" spans="1:15" s="14" customFormat="1" ht="15.75" x14ac:dyDescent="0.25">
      <c r="A32" s="15"/>
      <c r="B32" s="15"/>
      <c r="C32" s="16"/>
      <c r="D32" s="15"/>
      <c r="E32" s="15"/>
      <c r="F32" s="15"/>
      <c r="G32" s="15"/>
      <c r="H32" s="15"/>
      <c r="I32" s="15"/>
      <c r="K32" s="15"/>
      <c r="L32" s="15"/>
      <c r="M32" s="15"/>
      <c r="N32" s="15"/>
      <c r="O32" s="15"/>
    </row>
    <row r="33" spans="1:9" s="15" customFormat="1" ht="15.75" x14ac:dyDescent="0.25">
      <c r="A33" s="17" t="s">
        <v>55</v>
      </c>
    </row>
    <row r="34" spans="1:9" s="15" customFormat="1" ht="15.75" x14ac:dyDescent="0.25">
      <c r="A34" s="17" t="s">
        <v>56</v>
      </c>
    </row>
    <row r="35" spans="1:9" s="15" customFormat="1" ht="15.75" x14ac:dyDescent="0.25">
      <c r="A35" s="18" t="s">
        <v>57</v>
      </c>
      <c r="B35" s="19"/>
      <c r="C35" s="14"/>
    </row>
    <row r="36" spans="1:9" s="15" customFormat="1" ht="15.75" x14ac:dyDescent="0.25">
      <c r="A36" s="18" t="s">
        <v>58</v>
      </c>
      <c r="B36" s="19"/>
      <c r="C36" s="14"/>
    </row>
    <row r="37" spans="1:9" s="15" customFormat="1" ht="15.75" x14ac:dyDescent="0.25">
      <c r="A37" s="17" t="s">
        <v>59</v>
      </c>
      <c r="C37" s="14"/>
    </row>
    <row r="38" spans="1:9" s="15" customFormat="1" ht="15.75" x14ac:dyDescent="0.25">
      <c r="A38" s="18" t="s">
        <v>60</v>
      </c>
      <c r="B38" s="19"/>
      <c r="C38" s="14"/>
    </row>
    <row r="39" spans="1:9" s="15" customFormat="1" ht="15.75" x14ac:dyDescent="0.25">
      <c r="A39" s="18" t="s">
        <v>61</v>
      </c>
      <c r="B39" s="19"/>
      <c r="C39" s="14"/>
    </row>
    <row r="40" spans="1:9" s="15" customFormat="1" ht="15.75" x14ac:dyDescent="0.25">
      <c r="A40" s="17" t="s">
        <v>62</v>
      </c>
      <c r="C40" s="14"/>
    </row>
    <row r="41" spans="1:9" s="15" customFormat="1" ht="15.75" x14ac:dyDescent="0.25">
      <c r="A41" s="18" t="s">
        <v>63</v>
      </c>
      <c r="B41" s="19"/>
      <c r="C41" s="14"/>
    </row>
    <row r="42" spans="1:9" s="15" customFormat="1" ht="15.75" x14ac:dyDescent="0.25">
      <c r="A42" s="18"/>
      <c r="B42" s="19"/>
      <c r="C42" s="14"/>
    </row>
    <row r="43" spans="1:9" s="15" customFormat="1" ht="15.75" x14ac:dyDescent="0.25">
      <c r="A43" s="20" t="s">
        <v>109</v>
      </c>
      <c r="B43" s="19"/>
      <c r="C43" s="14"/>
    </row>
    <row r="44" spans="1:9" s="15" customFormat="1" ht="15.75" x14ac:dyDescent="0.25">
      <c r="A44" s="20"/>
      <c r="B44" s="19"/>
      <c r="C44" s="14"/>
    </row>
    <row r="45" spans="1:9" s="15" customFormat="1" ht="19.5" thickBot="1" x14ac:dyDescent="0.35">
      <c r="A45" s="21" t="s">
        <v>107</v>
      </c>
      <c r="B45" s="22"/>
      <c r="C45" s="14"/>
    </row>
    <row r="46" spans="1:9" s="15" customFormat="1" ht="81.75" customHeight="1" x14ac:dyDescent="0.25">
      <c r="A46" s="81" t="s">
        <v>64</v>
      </c>
      <c r="B46" s="83" t="s">
        <v>4</v>
      </c>
      <c r="C46" s="84"/>
      <c r="D46" s="84"/>
      <c r="E46" s="85"/>
      <c r="F46" s="83" t="s">
        <v>65</v>
      </c>
      <c r="G46" s="84"/>
      <c r="H46" s="84"/>
      <c r="I46" s="85" t="s">
        <v>66</v>
      </c>
    </row>
    <row r="47" spans="1:9" s="15" customFormat="1" ht="64.5" thickBot="1" x14ac:dyDescent="0.3">
      <c r="A47" s="82"/>
      <c r="B47" s="64" t="s">
        <v>6</v>
      </c>
      <c r="C47" s="23" t="s">
        <v>7</v>
      </c>
      <c r="D47" s="23" t="s">
        <v>8</v>
      </c>
      <c r="E47" s="24" t="s">
        <v>9</v>
      </c>
      <c r="F47" s="25" t="s">
        <v>10</v>
      </c>
      <c r="G47" s="23" t="s">
        <v>11</v>
      </c>
      <c r="H47" s="23" t="s">
        <v>12</v>
      </c>
      <c r="I47" s="86"/>
    </row>
    <row r="48" spans="1:9" s="4" customFormat="1" ht="15.75" x14ac:dyDescent="0.25">
      <c r="A48" s="80" t="s">
        <v>110</v>
      </c>
      <c r="B48" s="103">
        <v>17084</v>
      </c>
      <c r="C48" s="100">
        <v>9105</v>
      </c>
      <c r="D48" s="100">
        <v>4095</v>
      </c>
      <c r="E48" s="101">
        <v>3884</v>
      </c>
      <c r="F48" s="106">
        <f>C48/$B48</f>
        <v>0.53295481151955049</v>
      </c>
      <c r="G48" s="107">
        <f t="shared" ref="G48:H50" si="11">D48/$B48</f>
        <v>0.23969796300632171</v>
      </c>
      <c r="H48" s="107">
        <f t="shared" si="11"/>
        <v>0.22734722547412783</v>
      </c>
      <c r="I48" s="108"/>
    </row>
    <row r="49" spans="1:9" s="79" customFormat="1" ht="15.75" x14ac:dyDescent="0.25">
      <c r="A49" s="80" t="s">
        <v>111</v>
      </c>
      <c r="B49" s="104">
        <v>16941</v>
      </c>
      <c r="C49" s="102">
        <v>8737</v>
      </c>
      <c r="D49" s="102">
        <v>4311</v>
      </c>
      <c r="E49" s="105">
        <v>3893</v>
      </c>
      <c r="F49" s="109">
        <f>C49/$B49</f>
        <v>0.51573106664305535</v>
      </c>
      <c r="G49" s="110">
        <f t="shared" si="11"/>
        <v>0.25447140074375774</v>
      </c>
      <c r="H49" s="110">
        <f t="shared" si="11"/>
        <v>0.22979753261318694</v>
      </c>
      <c r="I49" s="111">
        <f>B49-B48</f>
        <v>-143</v>
      </c>
    </row>
    <row r="50" spans="1:9" s="15" customFormat="1" ht="16.5" thickBot="1" x14ac:dyDescent="0.3">
      <c r="A50" s="78" t="s">
        <v>112</v>
      </c>
      <c r="B50" s="112">
        <v>15446</v>
      </c>
      <c r="C50" s="113">
        <v>7544</v>
      </c>
      <c r="D50" s="113">
        <v>4286</v>
      </c>
      <c r="E50" s="114">
        <v>3616</v>
      </c>
      <c r="F50" s="115">
        <f>C50/$B50</f>
        <v>0.48841123915576851</v>
      </c>
      <c r="G50" s="116">
        <f t="shared" si="11"/>
        <v>0.2774828434546161</v>
      </c>
      <c r="H50" s="116">
        <f t="shared" si="11"/>
        <v>0.23410591738961545</v>
      </c>
      <c r="I50" s="114">
        <f>B50-B49</f>
        <v>-1495</v>
      </c>
    </row>
    <row r="51" spans="1:9" ht="15.75" x14ac:dyDescent="0.25">
      <c r="A51" s="15"/>
      <c r="B51" s="15"/>
      <c r="C51" s="14"/>
      <c r="D51" s="15"/>
      <c r="E51" s="15"/>
      <c r="F51" s="15"/>
      <c r="G51" s="15"/>
      <c r="H51" s="15"/>
      <c r="I51" s="15"/>
    </row>
  </sheetData>
  <mergeCells count="10">
    <mergeCell ref="A46:A47"/>
    <mergeCell ref="B46:E46"/>
    <mergeCell ref="F46:H46"/>
    <mergeCell ref="I46:I47"/>
    <mergeCell ref="A1:I1"/>
    <mergeCell ref="B2:I2"/>
    <mergeCell ref="A5:A6"/>
    <mergeCell ref="B5:B6"/>
    <mergeCell ref="C5:F5"/>
    <mergeCell ref="G5:I5"/>
  </mergeCells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0"/>
  <sheetViews>
    <sheetView zoomScaleNormal="100" workbookViewId="0">
      <selection activeCell="C35" sqref="C35"/>
    </sheetView>
  </sheetViews>
  <sheetFormatPr defaultColWidth="80" defaultRowHeight="11.25" x14ac:dyDescent="0.2"/>
  <cols>
    <col min="1" max="1" width="24" style="26" customWidth="1"/>
    <col min="2" max="2" width="81.140625" style="26" customWidth="1"/>
    <col min="3" max="16384" width="80" style="26"/>
  </cols>
  <sheetData>
    <row r="1" spans="1:2" x14ac:dyDescent="0.2">
      <c r="A1" s="30" t="s">
        <v>67</v>
      </c>
      <c r="B1" s="31" t="s">
        <v>68</v>
      </c>
    </row>
    <row r="2" spans="1:2" x14ac:dyDescent="0.2">
      <c r="A2" s="32" t="s">
        <v>69</v>
      </c>
      <c r="B2" s="32" t="s">
        <v>70</v>
      </c>
    </row>
    <row r="3" spans="1:2" s="27" customFormat="1" x14ac:dyDescent="0.2">
      <c r="A3" s="99" t="s">
        <v>71</v>
      </c>
      <c r="B3" s="33" t="s">
        <v>72</v>
      </c>
    </row>
    <row r="4" spans="1:2" s="27" customFormat="1" x14ac:dyDescent="0.2">
      <c r="A4" s="99"/>
      <c r="B4" s="33" t="s">
        <v>73</v>
      </c>
    </row>
    <row r="5" spans="1:2" x14ac:dyDescent="0.2">
      <c r="A5" s="32" t="s">
        <v>74</v>
      </c>
      <c r="B5" s="32" t="s">
        <v>75</v>
      </c>
    </row>
    <row r="6" spans="1:2" x14ac:dyDescent="0.2">
      <c r="A6" s="32" t="s">
        <v>76</v>
      </c>
      <c r="B6" s="32" t="s">
        <v>77</v>
      </c>
    </row>
    <row r="7" spans="1:2" x14ac:dyDescent="0.2">
      <c r="A7" s="97" t="s">
        <v>78</v>
      </c>
      <c r="B7" s="32" t="s">
        <v>79</v>
      </c>
    </row>
    <row r="8" spans="1:2" x14ac:dyDescent="0.2">
      <c r="A8" s="97"/>
      <c r="B8" s="32" t="s">
        <v>80</v>
      </c>
    </row>
    <row r="9" spans="1:2" x14ac:dyDescent="0.2">
      <c r="A9" s="97"/>
      <c r="B9" s="32" t="s">
        <v>81</v>
      </c>
    </row>
    <row r="10" spans="1:2" x14ac:dyDescent="0.2">
      <c r="A10" s="97"/>
      <c r="B10" s="32" t="s">
        <v>82</v>
      </c>
    </row>
    <row r="11" spans="1:2" x14ac:dyDescent="0.2">
      <c r="A11" s="97"/>
      <c r="B11" s="32" t="s">
        <v>83</v>
      </c>
    </row>
    <row r="12" spans="1:2" x14ac:dyDescent="0.2">
      <c r="A12" s="32" t="s">
        <v>84</v>
      </c>
      <c r="B12" s="32" t="s">
        <v>85</v>
      </c>
    </row>
    <row r="13" spans="1:2" x14ac:dyDescent="0.2">
      <c r="A13" s="32" t="s">
        <v>86</v>
      </c>
      <c r="B13" s="32" t="s">
        <v>113</v>
      </c>
    </row>
    <row r="14" spans="1:2" x14ac:dyDescent="0.2">
      <c r="A14" s="32" t="s">
        <v>87</v>
      </c>
      <c r="B14" s="34"/>
    </row>
    <row r="15" spans="1:2" x14ac:dyDescent="0.2">
      <c r="A15" s="32" t="s">
        <v>88</v>
      </c>
      <c r="B15" s="32" t="s">
        <v>89</v>
      </c>
    </row>
    <row r="16" spans="1:2" x14ac:dyDescent="0.2">
      <c r="A16" s="97" t="s">
        <v>90</v>
      </c>
      <c r="B16" s="32" t="s">
        <v>91</v>
      </c>
    </row>
    <row r="17" spans="1:2" x14ac:dyDescent="0.2">
      <c r="A17" s="97"/>
      <c r="B17" s="32" t="s">
        <v>92</v>
      </c>
    </row>
    <row r="18" spans="1:2" x14ac:dyDescent="0.2">
      <c r="A18" s="34" t="s">
        <v>93</v>
      </c>
      <c r="B18" s="34" t="s">
        <v>94</v>
      </c>
    </row>
    <row r="19" spans="1:2" x14ac:dyDescent="0.2">
      <c r="A19" s="97" t="s">
        <v>95</v>
      </c>
      <c r="B19" s="32" t="s">
        <v>91</v>
      </c>
    </row>
    <row r="20" spans="1:2" x14ac:dyDescent="0.2">
      <c r="A20" s="97"/>
      <c r="B20" s="32" t="s">
        <v>92</v>
      </c>
    </row>
    <row r="21" spans="1:2" x14ac:dyDescent="0.2">
      <c r="A21" s="97" t="s">
        <v>96</v>
      </c>
      <c r="B21" s="32" t="s">
        <v>91</v>
      </c>
    </row>
    <row r="22" spans="1:2" x14ac:dyDescent="0.2">
      <c r="A22" s="97"/>
      <c r="B22" s="32" t="s">
        <v>92</v>
      </c>
    </row>
    <row r="23" spans="1:2" x14ac:dyDescent="0.2">
      <c r="A23" s="32" t="s">
        <v>97</v>
      </c>
      <c r="B23" s="32" t="s">
        <v>98</v>
      </c>
    </row>
    <row r="24" spans="1:2" x14ac:dyDescent="0.2">
      <c r="A24" s="97" t="s">
        <v>99</v>
      </c>
      <c r="B24" s="32" t="s">
        <v>100</v>
      </c>
    </row>
    <row r="25" spans="1:2" x14ac:dyDescent="0.2">
      <c r="A25" s="97"/>
      <c r="B25" s="32" t="s">
        <v>101</v>
      </c>
    </row>
    <row r="26" spans="1:2" x14ac:dyDescent="0.2">
      <c r="A26" s="97"/>
      <c r="B26" s="32" t="s">
        <v>102</v>
      </c>
    </row>
    <row r="27" spans="1:2" x14ac:dyDescent="0.2">
      <c r="A27" s="98"/>
      <c r="B27" s="35" t="s">
        <v>103</v>
      </c>
    </row>
    <row r="28" spans="1:2" x14ac:dyDescent="0.2">
      <c r="A28" s="28"/>
      <c r="B28" s="29"/>
    </row>
    <row r="29" spans="1:2" x14ac:dyDescent="0.2">
      <c r="A29" s="28"/>
      <c r="B29" s="29"/>
    </row>
    <row r="30" spans="1:2" x14ac:dyDescent="0.2">
      <c r="A30" s="28"/>
      <c r="B30" s="29"/>
    </row>
  </sheetData>
  <mergeCells count="6">
    <mergeCell ref="A24:A27"/>
    <mergeCell ref="A3:A4"/>
    <mergeCell ref="A7:A11"/>
    <mergeCell ref="A16:A17"/>
    <mergeCell ref="A19:A20"/>
    <mergeCell ref="A21:A22"/>
  </mergeCells>
  <pageMargins left="0.7" right="0.7" top="0.75" bottom="0.75" header="0.3" footer="0.3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dzemdības_2022_12M</vt:lpstr>
      <vt:lpstr>metadati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Karjusa</dc:creator>
  <cp:lastModifiedBy>Signe Širova</cp:lastModifiedBy>
  <cp:lastPrinted>2020-01-31T05:50:46Z</cp:lastPrinted>
  <dcterms:created xsi:type="dcterms:W3CDTF">2019-10-23T11:07:42Z</dcterms:created>
  <dcterms:modified xsi:type="dcterms:W3CDTF">2023-02-05T12:53:02Z</dcterms:modified>
</cp:coreProperties>
</file>