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igne Sirova\Desktop\Acess_2021\ML_2021_12M\"/>
    </mc:Choice>
  </mc:AlternateContent>
  <xr:revisionPtr revIDLastSave="0" documentId="13_ncr:1_{B0639FD6-0A0D-4D22-AC93-ED59C1A89C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G_2021_12M" sheetId="1" r:id="rId1"/>
    <sheet name="Metadati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29" i="1"/>
  <c r="F21" i="1"/>
  <c r="F13" i="1"/>
  <c r="C9" i="1"/>
  <c r="E10" i="1"/>
  <c r="G9" i="1" l="1"/>
  <c r="G13" i="1"/>
  <c r="G21" i="1"/>
  <c r="G29" i="1"/>
  <c r="G34" i="1"/>
  <c r="G8" i="1" l="1"/>
  <c r="C29" i="1"/>
  <c r="H39" i="1" l="1"/>
  <c r="H38" i="1"/>
  <c r="H37" i="1"/>
  <c r="H36" i="1"/>
  <c r="H35" i="1"/>
  <c r="H33" i="1"/>
  <c r="H31" i="1"/>
  <c r="H32" i="1"/>
  <c r="H30" i="1"/>
  <c r="H28" i="1"/>
  <c r="H27" i="1"/>
  <c r="H26" i="1"/>
  <c r="H25" i="1"/>
  <c r="H24" i="1"/>
  <c r="H23" i="1"/>
  <c r="H22" i="1"/>
  <c r="H20" i="1"/>
  <c r="H19" i="1"/>
  <c r="H18" i="1"/>
  <c r="H17" i="1"/>
  <c r="H16" i="1"/>
  <c r="H15" i="1"/>
  <c r="H14" i="1"/>
  <c r="H12" i="1"/>
  <c r="H11" i="1"/>
  <c r="H10" i="1"/>
  <c r="E39" i="1"/>
  <c r="E38" i="1"/>
  <c r="E37" i="1"/>
  <c r="E36" i="1"/>
  <c r="E35" i="1"/>
  <c r="E33" i="1"/>
  <c r="E31" i="1"/>
  <c r="E32" i="1"/>
  <c r="E30" i="1"/>
  <c r="E28" i="1"/>
  <c r="E27" i="1"/>
  <c r="E26" i="1"/>
  <c r="E25" i="1"/>
  <c r="E24" i="1"/>
  <c r="E23" i="1"/>
  <c r="E22" i="1"/>
  <c r="E20" i="1"/>
  <c r="E19" i="1"/>
  <c r="E18" i="1"/>
  <c r="E17" i="1"/>
  <c r="E16" i="1"/>
  <c r="E15" i="1"/>
  <c r="E14" i="1"/>
  <c r="E12" i="1"/>
  <c r="E11" i="1"/>
  <c r="D34" i="1"/>
  <c r="C34" i="1"/>
  <c r="D29" i="1"/>
  <c r="D21" i="1"/>
  <c r="C21" i="1"/>
  <c r="C8" i="1" s="1"/>
  <c r="D13" i="1"/>
  <c r="C13" i="1"/>
  <c r="F9" i="1"/>
  <c r="D9" i="1"/>
  <c r="E21" i="1" l="1"/>
  <c r="D8" i="1"/>
  <c r="E29" i="1"/>
  <c r="H9" i="1"/>
  <c r="E13" i="1"/>
  <c r="F8" i="1"/>
  <c r="H21" i="1"/>
  <c r="H13" i="1"/>
  <c r="H29" i="1"/>
  <c r="E9" i="1"/>
  <c r="E34" i="1"/>
  <c r="H34" i="1"/>
  <c r="E8" i="1" l="1"/>
  <c r="H8" i="1"/>
</calcChain>
</file>

<file path=xl/sharedStrings.xml><?xml version="1.0" encoding="utf-8"?>
<sst xmlns="http://schemas.openxmlformats.org/spreadsheetml/2006/main" count="169" uniqueCount="122">
  <si>
    <t>Pamatojums datu apkopošanai-28.08.2018.Ministru kabineta noteikumi nr. 555 "Veselības aprūpes pakalpojumu organizēšanas un samaksas  kārtība"</t>
  </si>
  <si>
    <r>
      <t>Pārskats par observācijas gadījumu skaitu un īpatsvaru uzņemšanas nodaļā</t>
    </r>
    <r>
      <rPr>
        <i/>
        <sz val="12"/>
        <rFont val="Times New Roman"/>
        <family val="1"/>
        <charset val="186"/>
      </rPr>
      <t xml:space="preserve"> (gan ambulatorie, gan stacionārie)</t>
    </r>
  </si>
  <si>
    <t>Ārstniecības iestādes nosaukums (AI)</t>
  </si>
  <si>
    <t>AI kods</t>
  </si>
  <si>
    <t>Uzņemšanas nodaļas gadījumu skaits*</t>
  </si>
  <si>
    <t>Observācijas gadījumu skaits**</t>
  </si>
  <si>
    <t>Observācijas gadījumu īpatsvars no kopējā gadījumu skaita uzņemšanas nodaļā</t>
  </si>
  <si>
    <t>Uzņemšanas nodaļas gadījumu skaits, izslēdzot dzemdības un plānveida hospitalizācijas*</t>
  </si>
  <si>
    <t>Observācijas gadījumu skaits, izslēdzot dzemdības un plānveida hospitalizācijas**</t>
  </si>
  <si>
    <t>Observācijas gadījumu īpatsvars no kopējā gadījumu skaita uzņemšanas nodaļā, izslēdzot dzemdības un plānveida hospitalizācijas</t>
  </si>
  <si>
    <t>5=4/3*100</t>
  </si>
  <si>
    <t>KOPĀ</t>
  </si>
  <si>
    <t>V līmeņa ārstniecības iestādes</t>
  </si>
  <si>
    <t>Bērnu klīniskā universitātes slimnīca</t>
  </si>
  <si>
    <t>010011804</t>
  </si>
  <si>
    <t>Paula Stradiņa klīniskā universitātes slimnīca</t>
  </si>
  <si>
    <t>010011803</t>
  </si>
  <si>
    <t>Rīgas Austrumu klīniskā universitātes slimnīca</t>
  </si>
  <si>
    <t>010000234</t>
  </si>
  <si>
    <t>IV līmeņa ārstniecības iestādes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</si>
  <si>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</si>
  <si>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</si>
  <si>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</si>
  <si>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</si>
  <si>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</si>
  <si>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</si>
  <si>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</si>
  <si>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</si>
  <si>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</si>
  <si>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</si>
  <si>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</si>
  <si>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</si>
  <si>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</si>
  <si>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</si>
  <si>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</si>
  <si>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</si>
  <si>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</si>
  <si>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Cēsu klīnika</t>
  </si>
  <si>
    <t>420200052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</si>
  <si>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</si>
  <si>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</si>
  <si>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</si>
  <si>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</si>
  <si>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</si>
  <si>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</si>
  <si>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</si>
  <si>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</si>
  <si>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</si>
  <si>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</si>
  <si>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II līmeņa ārstniecības iestādes</t>
  </si>
  <si>
    <t>Alūksnes slimnīca</t>
  </si>
  <si>
    <t>360200027</t>
  </si>
  <si>
    <t>Preiļu slimnīca</t>
  </si>
  <si>
    <t>760200002</t>
  </si>
  <si>
    <t>Krāslavas slimnīca</t>
  </si>
  <si>
    <t>600200001</t>
  </si>
  <si>
    <t>Tukuma slimnīca</t>
  </si>
  <si>
    <t>900200046</t>
  </si>
  <si>
    <t>*Gadījumu skaitu uzņemšanas nodaļā veido stacionāro hospitalizāciju skaits un ambulatoro epizožu (1.-6.) skaits uzņemšanas nodaļā</t>
  </si>
  <si>
    <t>**Observācijas gadījumu skaitu veido stacionāro hospitalizāciju skaits ar OG pacientu grupu un ambulatoro observācijas epizožu (1.-6.) skaits uzņemšanas nodaļā</t>
  </si>
  <si>
    <t>Periods</t>
  </si>
  <si>
    <t>4=3/2*100</t>
  </si>
  <si>
    <t>Nosaukums</t>
  </si>
  <si>
    <t>Observācijas gadījumu skaits un īpatsvars uzņemšanas nodaļā</t>
  </si>
  <si>
    <t>Definīcija</t>
  </si>
  <si>
    <t>Hospitalizāciju skaita īpatsvars no kopējā uzņemšanas nodaļā apkalpoto ambulatoro un stacionāro pacientu skaita</t>
  </si>
  <si>
    <t xml:space="preserve">Rādītāja klasifikācija </t>
  </si>
  <si>
    <r>
      <t>Uz personu vērsta aprūpe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Efektivitāte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Drošība</t>
    </r>
    <r>
      <rPr>
        <sz val="11"/>
        <rFont val="Wingdings"/>
        <charset val="2"/>
      </rPr>
      <t>¨</t>
    </r>
  </si>
  <si>
    <r>
      <t>Labāka veselība un labklājība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Veselības aprūpes resursi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 xml:space="preserve">Pārvaldība, vadība </t>
    </r>
    <r>
      <rPr>
        <sz val="11"/>
        <rFont val="Wingdings"/>
        <charset val="2"/>
      </rPr>
      <t>þ</t>
    </r>
  </si>
  <si>
    <t>Datu avots</t>
  </si>
  <si>
    <t>-Nacionālā veselības dienesta Stacionāro pakalpojumu datu bāze</t>
  </si>
  <si>
    <t>-Nacionālā veselības dienesta Ambulatoro pakalpojumu datu bāze</t>
  </si>
  <si>
    <t>Aprēķins</t>
  </si>
  <si>
    <r>
      <t>(Observācijas gadījumu skaits /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Uzņemšanas nodaļas gadījumu skaits) *100</t>
    </r>
  </si>
  <si>
    <t>Skaitītājs</t>
  </si>
  <si>
    <t>Observācijas gadījumu skaits = stacionāro hospitalizāciju skaits ar OG pacientu grupu + ambulatoro observācijas epizožu (1.-6.) skaits uzņemšanas nodaļā</t>
  </si>
  <si>
    <t>Saucējs</t>
  </si>
  <si>
    <t>Uzņemšanas nodaļas gadījumu skaits = stacionāro hospitalizāciju skaits + ambulatoro epizožu skaits uzņemšanas nodaļā (1.-6.epizode)</t>
  </si>
  <si>
    <t>Iekļaušanas kritēriji</t>
  </si>
  <si>
    <t>- Ambulatorās epizodes uzņemšanas nodaļā (1.-6.epizode)</t>
  </si>
  <si>
    <t>- Visas hospitalizācijas</t>
  </si>
  <si>
    <t>Izslēgšanas kritēriji</t>
  </si>
  <si>
    <t>Datu pilnīgums</t>
  </si>
  <si>
    <t> 100%</t>
  </si>
  <si>
    <t xml:space="preserve">Datu apkopošanas biežums </t>
  </si>
  <si>
    <r>
      <t>Katru dienu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nedēļā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mēnesī</t>
    </r>
    <r>
      <rPr>
        <sz val="11"/>
        <color rgb="FF000000"/>
        <rFont val="Wingdings"/>
        <charset val="2"/>
      </rPr>
      <t>¨</t>
    </r>
  </si>
  <si>
    <r>
      <t>Reizi ceturksnī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¨</t>
    </r>
  </si>
  <si>
    <t>Mērķa grupa</t>
  </si>
  <si>
    <t>Uzņemšanas nodaļā observētie pacienti</t>
  </si>
  <si>
    <t xml:space="preserve">Rādītāja monitorēšanas biežums </t>
  </si>
  <si>
    <t xml:space="preserve">Rādītāja ziņošanas biežums </t>
  </si>
  <si>
    <t xml:space="preserve">Rādītāja aptvere </t>
  </si>
  <si>
    <r>
      <t>Nacionāla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Reģionāla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 Ārstniecības iestāžu līmenī</t>
    </r>
    <r>
      <rPr>
        <sz val="11"/>
        <color rgb="FF000000"/>
        <rFont val="Wingdings"/>
        <charset val="2"/>
      </rPr>
      <t>þ</t>
    </r>
  </si>
  <si>
    <t xml:space="preserve">Vieta, kur rādītājs publicēts </t>
  </si>
  <si>
    <r>
      <t>NVD mājaslapa</t>
    </r>
    <r>
      <rPr>
        <sz val="11"/>
        <color rgb="FF000000"/>
        <rFont val="Wingdings"/>
        <charset val="2"/>
      </rPr>
      <t>þ</t>
    </r>
  </si>
  <si>
    <r>
      <t>SPKC mājaslapa</t>
    </r>
    <r>
      <rPr>
        <sz val="11"/>
        <color rgb="FF000000"/>
        <rFont val="Wingdings"/>
        <charset val="2"/>
      </rPr>
      <t>¨</t>
    </r>
  </si>
  <si>
    <r>
      <t>Latvijas veselības aprūpes statistikas gadagrāmata</t>
    </r>
    <r>
      <rPr>
        <sz val="11"/>
        <color rgb="FF000000"/>
        <rFont val="Wingdings"/>
        <charset val="2"/>
      </rPr>
      <t>¨</t>
    </r>
  </si>
  <si>
    <r>
      <t>Nav publiski pieejams</t>
    </r>
    <r>
      <rPr>
        <sz val="11"/>
        <color rgb="FF000000"/>
        <rFont val="Wingdings"/>
        <charset val="2"/>
      </rPr>
      <t>¨</t>
    </r>
  </si>
  <si>
    <t>Observācijas gadījumu skaits un īpatsvars uzņemšanas nodaļā, izslēdzot dzemdības un plānveida hospitalizācijas</t>
  </si>
  <si>
    <t xml:space="preserve"> - Ambulatorās epizodes uzņemšanas nodaļā (1.-6.epizode)</t>
  </si>
  <si>
    <t xml:space="preserve"> - Visas neatliekamās hospitalizācijas (iestāšanās kustības kods 14, 15, 17, 18), kas nav dzemdības</t>
  </si>
  <si>
    <r>
      <t xml:space="preserve">Visi uzskaites dokumenti, kur manipulāciju kods 16100 vai 16106 vai 16107 vai 16108 </t>
    </r>
    <r>
      <rPr>
        <sz val="11"/>
        <color theme="1"/>
        <rFont val="Times New Roman"/>
        <family val="1"/>
        <charset val="186"/>
      </rPr>
      <t>vai16115)</t>
    </r>
  </si>
  <si>
    <t>Strenču psihoneiroloģiskā slimnīca</t>
  </si>
  <si>
    <t>Specializētās ārstniecības iestādes</t>
  </si>
  <si>
    <t>Daugavpils psihoneiroloģiskā slimnīca</t>
  </si>
  <si>
    <t>050012101</t>
  </si>
  <si>
    <t>Piejūras slimnīca</t>
  </si>
  <si>
    <t>170010601</t>
  </si>
  <si>
    <t>Rīgas psihiatrijas un narkoloģijas centrs</t>
  </si>
  <si>
    <t>010012202</t>
  </si>
  <si>
    <t>Slimnīca Ģintermuiža</t>
  </si>
  <si>
    <t>090012101</t>
  </si>
  <si>
    <t>941800004</t>
  </si>
  <si>
    <t>8=7/6*100</t>
  </si>
  <si>
    <t>7=6/5*100</t>
  </si>
  <si>
    <t>Pārskata periods: 2021. gads</t>
  </si>
  <si>
    <t>(veiktais darbs)</t>
  </si>
  <si>
    <t>Atskaite ietver stacionārās kartes apmaksājamā statusā ar izrakstīšanas datumu no 1.janvāra līdz 31.decembrim un ambulatoros talonus apmaksājamā statusā, kuriem epizodes sākuma datums uzrādīts no 1.janvāra līdz 31.decembrim</t>
  </si>
  <si>
    <t>Observācijas kopējie rādītāji 2019. - 2021. gads</t>
  </si>
  <si>
    <t>2019. gads</t>
  </si>
  <si>
    <t>2020. gads</t>
  </si>
  <si>
    <t>2021. 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</si>
</sst>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Arial"/>
      <family val="2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indexed="8"/>
      <name val="Calibri"/>
      <family val="2"/>
      <scheme val="minor"/>
    </font>
    <font>
      <sz val="11"/>
      <name val="Wingdings"/>
      <charset val="2"/>
    </font>
    <font>
      <sz val="11"/>
      <color theme="1"/>
      <name val="Times New Roman"/>
      <family val="1"/>
      <charset val="186"/>
    </font>
    <font>
      <sz val="11"/>
      <color rgb="FF000000"/>
      <name val="Wingdings"/>
      <charset val="2"/>
    </font>
    <font>
      <sz val="10"/>
      <name val="Times New Roman"/>
      <family val="1"/>
      <charset val="186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186"/>
    </font>
    <font>
      <sz val="12"/>
      <name val="Arial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5" fillId="0" borderId="0"/>
    <xf numFmtId="0" fontId="2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5" fillId="0" borderId="0" xfId="3" applyFont="1"/>
    <xf numFmtId="0" fontId="5" fillId="0" borderId="1" xfId="2" applyFont="1" applyBorder="1" applyAlignment="1">
      <alignment horizontal="left" vertical="center" wrapText="1"/>
    </xf>
    <xf numFmtId="0" fontId="5" fillId="0" borderId="0" xfId="2" applyFont="1"/>
    <xf numFmtId="0" fontId="6" fillId="0" borderId="0" xfId="4" applyFont="1" applyFill="1" applyBorder="1" applyAlignment="1">
      <alignment horizontal="left" vertical="center"/>
    </xf>
    <xf numFmtId="0" fontId="6" fillId="2" borderId="5" xfId="5" applyNumberFormat="1" applyFont="1" applyFill="1" applyBorder="1" applyAlignment="1" applyProtection="1">
      <alignment horizontal="left" vertical="center" wrapText="1"/>
    </xf>
    <xf numFmtId="0" fontId="6" fillId="2" borderId="6" xfId="5" applyNumberFormat="1" applyFont="1" applyFill="1" applyBorder="1" applyAlignment="1" applyProtection="1">
      <alignment horizontal="center" vertical="center" wrapText="1"/>
    </xf>
    <xf numFmtId="0" fontId="6" fillId="2" borderId="5" xfId="5" applyNumberFormat="1" applyFont="1" applyFill="1" applyBorder="1" applyAlignment="1" applyProtection="1">
      <alignment horizontal="center" vertical="center" wrapText="1"/>
    </xf>
    <xf numFmtId="0" fontId="6" fillId="2" borderId="7" xfId="5" applyNumberFormat="1" applyFont="1" applyFill="1" applyBorder="1" applyAlignment="1" applyProtection="1">
      <alignment horizontal="center" vertical="center" wrapText="1"/>
    </xf>
    <xf numFmtId="0" fontId="5" fillId="0" borderId="0" xfId="6" applyFont="1"/>
    <xf numFmtId="0" fontId="9" fillId="0" borderId="8" xfId="5" applyNumberFormat="1" applyFont="1" applyFill="1" applyBorder="1" applyAlignment="1" applyProtection="1">
      <alignment horizontal="center" vertical="center" wrapText="1"/>
    </xf>
    <xf numFmtId="0" fontId="9" fillId="0" borderId="9" xfId="5" applyNumberFormat="1" applyFont="1" applyFill="1" applyBorder="1" applyAlignment="1" applyProtection="1">
      <alignment horizontal="center" vertical="center" wrapText="1"/>
    </xf>
    <xf numFmtId="0" fontId="9" fillId="0" borderId="10" xfId="5" applyNumberFormat="1" applyFont="1" applyFill="1" applyBorder="1" applyAlignment="1" applyProtection="1">
      <alignment horizontal="center" vertical="center" wrapText="1"/>
    </xf>
    <xf numFmtId="0" fontId="9" fillId="0" borderId="0" xfId="6" applyFont="1" applyFill="1"/>
    <xf numFmtId="3" fontId="6" fillId="2" borderId="11" xfId="7" applyNumberFormat="1" applyFont="1" applyFill="1" applyBorder="1" applyAlignment="1" applyProtection="1">
      <alignment horizontal="left" vertical="center" wrapText="1"/>
    </xf>
    <xf numFmtId="3" fontId="6" fillId="2" borderId="12" xfId="7" applyNumberFormat="1" applyFont="1" applyFill="1" applyBorder="1" applyAlignment="1" applyProtection="1">
      <alignment vertical="center" wrapText="1"/>
    </xf>
    <xf numFmtId="3" fontId="6" fillId="2" borderId="11" xfId="7" applyNumberFormat="1" applyFont="1" applyFill="1" applyBorder="1" applyAlignment="1" applyProtection="1">
      <alignment vertical="center" wrapText="1"/>
    </xf>
    <xf numFmtId="3" fontId="6" fillId="2" borderId="13" xfId="7" applyNumberFormat="1" applyFont="1" applyFill="1" applyBorder="1" applyAlignment="1" applyProtection="1">
      <alignment vertical="center" wrapText="1"/>
    </xf>
    <xf numFmtId="9" fontId="6" fillId="2" borderId="14" xfId="1" applyFont="1" applyFill="1" applyBorder="1"/>
    <xf numFmtId="9" fontId="6" fillId="2" borderId="15" xfId="1" applyFont="1" applyFill="1" applyBorder="1" applyAlignment="1" applyProtection="1">
      <alignment vertical="center" wrapText="1"/>
    </xf>
    <xf numFmtId="0" fontId="6" fillId="0" borderId="0" xfId="6" applyFont="1"/>
    <xf numFmtId="0" fontId="6" fillId="3" borderId="16" xfId="4" applyFont="1" applyFill="1" applyBorder="1" applyAlignment="1">
      <alignment horizontal="left" indent="1"/>
    </xf>
    <xf numFmtId="0" fontId="6" fillId="3" borderId="17" xfId="4" applyFont="1" applyFill="1" applyBorder="1" applyAlignment="1"/>
    <xf numFmtId="3" fontId="10" fillId="3" borderId="16" xfId="6" applyNumberFormat="1" applyFont="1" applyFill="1" applyBorder="1" applyAlignment="1"/>
    <xf numFmtId="3" fontId="10" fillId="3" borderId="18" xfId="6" applyNumberFormat="1" applyFont="1" applyFill="1" applyBorder="1" applyAlignment="1"/>
    <xf numFmtId="9" fontId="6" fillId="3" borderId="17" xfId="1" applyFont="1" applyFill="1" applyBorder="1"/>
    <xf numFmtId="9" fontId="10" fillId="3" borderId="19" xfId="1" applyFont="1" applyFill="1" applyBorder="1" applyAlignment="1"/>
    <xf numFmtId="0" fontId="5" fillId="0" borderId="20" xfId="4" applyFont="1" applyFill="1" applyBorder="1" applyAlignment="1">
      <alignment horizontal="left" indent="2"/>
    </xf>
    <xf numFmtId="0" fontId="5" fillId="0" borderId="21" xfId="4" applyFont="1" applyFill="1" applyBorder="1" applyAlignment="1"/>
    <xf numFmtId="164" fontId="5" fillId="0" borderId="20" xfId="7" applyNumberFormat="1" applyFont="1" applyFill="1" applyBorder="1" applyAlignment="1"/>
    <xf numFmtId="3" fontId="5" fillId="0" borderId="1" xfId="1" applyNumberFormat="1" applyFont="1" applyFill="1" applyBorder="1" applyAlignment="1"/>
    <xf numFmtId="9" fontId="5" fillId="0" borderId="21" xfId="1" applyFont="1" applyFill="1" applyBorder="1"/>
    <xf numFmtId="3" fontId="5" fillId="0" borderId="1" xfId="6" applyNumberFormat="1" applyFont="1" applyFill="1" applyBorder="1"/>
    <xf numFmtId="0" fontId="5" fillId="0" borderId="22" xfId="4" applyFont="1" applyFill="1" applyBorder="1" applyAlignment="1">
      <alignment horizontal="left" indent="2"/>
    </xf>
    <xf numFmtId="0" fontId="5" fillId="0" borderId="23" xfId="4" applyFont="1" applyFill="1" applyBorder="1" applyAlignment="1"/>
    <xf numFmtId="164" fontId="5" fillId="0" borderId="22" xfId="7" applyNumberFormat="1" applyFont="1" applyFill="1" applyBorder="1" applyAlignment="1"/>
    <xf numFmtId="3" fontId="5" fillId="0" borderId="24" xfId="1" applyNumberFormat="1" applyFont="1" applyFill="1" applyBorder="1" applyAlignment="1"/>
    <xf numFmtId="9" fontId="5" fillId="0" borderId="23" xfId="1" applyFont="1" applyFill="1" applyBorder="1"/>
    <xf numFmtId="3" fontId="5" fillId="0" borderId="24" xfId="6" applyNumberFormat="1" applyFont="1" applyFill="1" applyBorder="1"/>
    <xf numFmtId="164" fontId="6" fillId="3" borderId="16" xfId="7" applyNumberFormat="1" applyFont="1" applyFill="1" applyBorder="1" applyAlignment="1"/>
    <xf numFmtId="164" fontId="6" fillId="3" borderId="18" xfId="7" applyNumberFormat="1" applyFont="1" applyFill="1" applyBorder="1" applyAlignment="1"/>
    <xf numFmtId="9" fontId="6" fillId="3" borderId="19" xfId="1" applyFont="1" applyFill="1" applyBorder="1" applyAlignment="1"/>
    <xf numFmtId="0" fontId="11" fillId="0" borderId="0" xfId="4" applyFont="1" applyAlignment="1">
      <alignment horizontal="left" wrapText="1"/>
    </xf>
    <xf numFmtId="0" fontId="6" fillId="0" borderId="0" xfId="4" applyFont="1"/>
    <xf numFmtId="0" fontId="5" fillId="0" borderId="0" xfId="4" applyFont="1"/>
    <xf numFmtId="0" fontId="5" fillId="0" borderId="0" xfId="6" applyFont="1" applyFill="1"/>
    <xf numFmtId="0" fontId="13" fillId="0" borderId="27" xfId="9" applyFont="1" applyBorder="1" applyAlignment="1">
      <alignment vertical="center"/>
    </xf>
    <xf numFmtId="0" fontId="14" fillId="0" borderId="28" xfId="9" applyFont="1" applyBorder="1" applyAlignment="1">
      <alignment vertical="center"/>
    </xf>
    <xf numFmtId="0" fontId="1" fillId="0" borderId="0" xfId="10" applyFont="1"/>
    <xf numFmtId="0" fontId="13" fillId="0" borderId="29" xfId="9" applyFont="1" applyBorder="1" applyAlignment="1">
      <alignment vertical="center"/>
    </xf>
    <xf numFmtId="0" fontId="13" fillId="0" borderId="30" xfId="9" applyFont="1" applyBorder="1" applyAlignment="1">
      <alignment vertical="center"/>
    </xf>
    <xf numFmtId="0" fontId="11" fillId="0" borderId="15" xfId="9" applyFont="1" applyBorder="1" applyAlignment="1">
      <alignment vertical="center"/>
    </xf>
    <xf numFmtId="0" fontId="11" fillId="0" borderId="30" xfId="9" applyFont="1" applyBorder="1" applyAlignment="1">
      <alignment vertical="center"/>
    </xf>
    <xf numFmtId="0" fontId="13" fillId="0" borderId="15" xfId="9" applyFont="1" applyBorder="1" applyAlignment="1">
      <alignment vertical="center"/>
    </xf>
    <xf numFmtId="0" fontId="17" fillId="0" borderId="30" xfId="9" applyFont="1" applyBorder="1" applyAlignment="1">
      <alignment vertical="center"/>
    </xf>
    <xf numFmtId="0" fontId="17" fillId="0" borderId="29" xfId="9" applyFont="1" applyBorder="1" applyAlignment="1">
      <alignment vertical="center"/>
    </xf>
    <xf numFmtId="3" fontId="5" fillId="0" borderId="20" xfId="6" applyNumberFormat="1" applyFont="1" applyFill="1" applyBorder="1"/>
    <xf numFmtId="3" fontId="5" fillId="0" borderId="22" xfId="6" applyNumberFormat="1" applyFont="1" applyFill="1" applyBorder="1"/>
    <xf numFmtId="3" fontId="6" fillId="3" borderId="16" xfId="7" applyNumberFormat="1" applyFont="1" applyFill="1" applyBorder="1" applyAlignment="1"/>
    <xf numFmtId="3" fontId="6" fillId="3" borderId="18" xfId="7" applyNumberFormat="1" applyFont="1" applyFill="1" applyBorder="1" applyAlignment="1"/>
    <xf numFmtId="0" fontId="19" fillId="0" borderId="0" xfId="6" applyFont="1"/>
    <xf numFmtId="0" fontId="5" fillId="0" borderId="0" xfId="4" applyFont="1" applyFill="1" applyBorder="1" applyAlignment="1">
      <alignment horizontal="left" indent="2"/>
    </xf>
    <xf numFmtId="0" fontId="5" fillId="0" borderId="0" xfId="4" applyFont="1" applyFill="1" applyBorder="1" applyAlignment="1"/>
    <xf numFmtId="164" fontId="5" fillId="0" borderId="0" xfId="7" applyNumberFormat="1" applyFont="1" applyFill="1" applyBorder="1" applyAlignment="1"/>
    <xf numFmtId="3" fontId="5" fillId="0" borderId="0" xfId="1" applyNumberFormat="1" applyFont="1" applyFill="1" applyBorder="1" applyAlignment="1"/>
    <xf numFmtId="9" fontId="5" fillId="0" borderId="0" xfId="1" applyFont="1" applyFill="1" applyBorder="1"/>
    <xf numFmtId="3" fontId="5" fillId="0" borderId="0" xfId="6" applyNumberFormat="1" applyFont="1" applyFill="1" applyBorder="1"/>
    <xf numFmtId="0" fontId="20" fillId="3" borderId="16" xfId="9" applyFont="1" applyFill="1" applyBorder="1" applyAlignment="1">
      <alignment horizontal="left" indent="1"/>
    </xf>
    <xf numFmtId="0" fontId="20" fillId="3" borderId="17" xfId="9" applyFont="1" applyFill="1" applyBorder="1" applyAlignment="1"/>
    <xf numFmtId="164" fontId="20" fillId="3" borderId="16" xfId="7" applyNumberFormat="1" applyFont="1" applyFill="1" applyBorder="1" applyAlignment="1">
      <alignment horizontal="left"/>
    </xf>
    <xf numFmtId="164" fontId="20" fillId="3" borderId="33" xfId="7" applyNumberFormat="1" applyFont="1" applyFill="1" applyBorder="1" applyAlignment="1">
      <alignment horizontal="left"/>
    </xf>
    <xf numFmtId="0" fontId="21" fillId="0" borderId="20" xfId="9" applyFont="1" applyFill="1" applyBorder="1" applyAlignment="1">
      <alignment horizontal="left" indent="2"/>
    </xf>
    <xf numFmtId="0" fontId="21" fillId="0" borderId="21" xfId="9" applyFont="1" applyFill="1" applyBorder="1" applyAlignment="1"/>
    <xf numFmtId="164" fontId="21" fillId="0" borderId="20" xfId="7" applyNumberFormat="1" applyFont="1" applyFill="1" applyBorder="1" applyAlignment="1">
      <alignment horizontal="left"/>
    </xf>
    <xf numFmtId="164" fontId="21" fillId="0" borderId="1" xfId="7" applyNumberFormat="1" applyFont="1" applyFill="1" applyBorder="1" applyAlignment="1">
      <alignment horizontal="left"/>
    </xf>
    <xf numFmtId="0" fontId="21" fillId="0" borderId="22" xfId="9" applyFont="1" applyFill="1" applyBorder="1" applyAlignment="1">
      <alignment horizontal="left" indent="2"/>
    </xf>
    <xf numFmtId="0" fontId="21" fillId="0" borderId="23" xfId="9" applyFont="1" applyFill="1" applyBorder="1" applyAlignment="1"/>
    <xf numFmtId="164" fontId="21" fillId="0" borderId="22" xfId="7" applyNumberFormat="1" applyFont="1" applyFill="1" applyBorder="1" applyAlignment="1">
      <alignment horizontal="left"/>
    </xf>
    <xf numFmtId="164" fontId="21" fillId="0" borderId="24" xfId="7" applyNumberFormat="1" applyFont="1" applyFill="1" applyBorder="1" applyAlignment="1">
      <alignment horizontal="left"/>
    </xf>
    <xf numFmtId="9" fontId="20" fillId="3" borderId="17" xfId="1" applyFont="1" applyFill="1" applyBorder="1" applyAlignment="1"/>
    <xf numFmtId="9" fontId="21" fillId="0" borderId="21" xfId="1" applyFont="1" applyFill="1" applyBorder="1" applyAlignment="1"/>
    <xf numFmtId="9" fontId="21" fillId="0" borderId="23" xfId="1" applyFont="1" applyFill="1" applyBorder="1" applyAlignment="1"/>
    <xf numFmtId="0" fontId="23" fillId="0" borderId="0" xfId="11" applyFont="1"/>
    <xf numFmtId="0" fontId="3" fillId="0" borderId="0" xfId="3" applyFont="1" applyFill="1"/>
    <xf numFmtId="3" fontId="5" fillId="0" borderId="25" xfId="4" applyNumberFormat="1" applyFont="1" applyFill="1" applyBorder="1" applyAlignment="1">
      <alignment horizontal="right"/>
    </xf>
    <xf numFmtId="164" fontId="5" fillId="0" borderId="24" xfId="7" applyNumberFormat="1" applyFont="1" applyFill="1" applyBorder="1" applyAlignment="1"/>
    <xf numFmtId="0" fontId="6" fillId="2" borderId="8" xfId="5" applyNumberFormat="1" applyFont="1" applyFill="1" applyBorder="1" applyAlignment="1" applyProtection="1">
      <alignment horizontal="center" vertical="center" wrapText="1"/>
    </xf>
    <xf numFmtId="0" fontId="6" fillId="2" borderId="9" xfId="5" applyNumberFormat="1" applyFont="1" applyFill="1" applyBorder="1" applyAlignment="1" applyProtection="1">
      <alignment horizontal="center" vertical="center" wrapText="1"/>
    </xf>
    <xf numFmtId="0" fontId="5" fillId="0" borderId="10" xfId="5" applyNumberFormat="1" applyFont="1" applyFill="1" applyBorder="1" applyAlignment="1" applyProtection="1">
      <alignment horizontal="center" vertical="center" wrapText="1"/>
    </xf>
    <xf numFmtId="0" fontId="5" fillId="0" borderId="9" xfId="5" applyNumberFormat="1" applyFont="1" applyFill="1" applyBorder="1" applyAlignment="1" applyProtection="1">
      <alignment horizontal="center" vertical="center" wrapText="1"/>
    </xf>
    <xf numFmtId="0" fontId="5" fillId="0" borderId="8" xfId="5" applyNumberFormat="1" applyFont="1" applyFill="1" applyBorder="1" applyAlignment="1" applyProtection="1">
      <alignment horizontal="center" vertical="center" wrapText="1"/>
    </xf>
    <xf numFmtId="0" fontId="5" fillId="0" borderId="0" xfId="6" applyFont="1"/>
    <xf numFmtId="0" fontId="6" fillId="2" borderId="10" xfId="5" applyNumberFormat="1" applyFont="1" applyFill="1" applyBorder="1" applyAlignment="1" applyProtection="1">
      <alignment horizontal="center" vertical="center" wrapText="1"/>
    </xf>
    <xf numFmtId="165" fontId="5" fillId="0" borderId="23" xfId="8" applyNumberFormat="1" applyFont="1" applyFill="1" applyBorder="1" applyAlignment="1"/>
    <xf numFmtId="3" fontId="5" fillId="0" borderId="1" xfId="16" applyNumberFormat="1" applyFont="1" applyFill="1" applyBorder="1" applyAlignment="1" applyProtection="1">
      <alignment vertical="center" wrapText="1"/>
    </xf>
    <xf numFmtId="0" fontId="6" fillId="2" borderId="37" xfId="5" applyNumberFormat="1" applyFont="1" applyFill="1" applyBorder="1" applyAlignment="1" applyProtection="1">
      <alignment horizontal="center" vertical="center" wrapText="1"/>
    </xf>
    <xf numFmtId="3" fontId="5" fillId="0" borderId="4" xfId="16" applyNumberFormat="1" applyFont="1" applyFill="1" applyBorder="1" applyAlignment="1" applyProtection="1">
      <alignment vertical="center" wrapText="1"/>
    </xf>
    <xf numFmtId="3" fontId="5" fillId="0" borderId="20" xfId="16" applyNumberFormat="1" applyFont="1" applyFill="1" applyBorder="1" applyAlignment="1" applyProtection="1">
      <alignment vertical="center" wrapText="1"/>
    </xf>
    <xf numFmtId="3" fontId="5" fillId="0" borderId="22" xfId="4" applyNumberFormat="1" applyFont="1" applyFill="1" applyBorder="1" applyAlignment="1">
      <alignment horizontal="right"/>
    </xf>
    <xf numFmtId="3" fontId="5" fillId="0" borderId="35" xfId="16" applyNumberFormat="1" applyFont="1" applyFill="1" applyBorder="1" applyAlignment="1" applyProtection="1">
      <alignment vertical="center" wrapText="1"/>
    </xf>
    <xf numFmtId="3" fontId="5" fillId="0" borderId="36" xfId="16" applyNumberFormat="1" applyFont="1" applyFill="1" applyBorder="1" applyAlignment="1" applyProtection="1">
      <alignment vertical="center" wrapText="1"/>
    </xf>
    <xf numFmtId="3" fontId="5" fillId="0" borderId="34" xfId="16" applyNumberFormat="1" applyFont="1" applyFill="1" applyBorder="1" applyAlignment="1" applyProtection="1">
      <alignment vertical="center" wrapText="1"/>
    </xf>
    <xf numFmtId="0" fontId="5" fillId="0" borderId="37" xfId="5" applyNumberFormat="1" applyFont="1" applyFill="1" applyBorder="1" applyAlignment="1" applyProtection="1">
      <alignment horizontal="center" vertical="center" wrapText="1"/>
    </xf>
    <xf numFmtId="165" fontId="5" fillId="0" borderId="26" xfId="1" applyNumberFormat="1" applyFont="1" applyFill="1" applyBorder="1" applyAlignment="1"/>
    <xf numFmtId="165" fontId="5" fillId="0" borderId="21" xfId="1" applyNumberFormat="1" applyFont="1" applyFill="1" applyBorder="1" applyAlignment="1"/>
    <xf numFmtId="165" fontId="5" fillId="0" borderId="26" xfId="1" applyNumberFormat="1" applyFont="1" applyFill="1" applyBorder="1" applyAlignment="1" applyProtection="1">
      <alignment vertical="center" wrapText="1"/>
    </xf>
    <xf numFmtId="165" fontId="5" fillId="0" borderId="21" xfId="1" applyNumberFormat="1" applyFont="1" applyFill="1" applyBorder="1" applyAlignment="1" applyProtection="1">
      <alignment vertical="center" wrapText="1"/>
    </xf>
    <xf numFmtId="0" fontId="5" fillId="0" borderId="8" xfId="5" applyNumberFormat="1" applyFont="1" applyFill="1" applyBorder="1" applyAlignment="1" applyProtection="1">
      <alignment horizontal="center" vertical="center" wrapText="1"/>
    </xf>
    <xf numFmtId="0" fontId="5" fillId="0" borderId="9" xfId="5" applyNumberFormat="1" applyFont="1" applyFill="1" applyBorder="1" applyAlignment="1" applyProtection="1">
      <alignment horizontal="center" vertical="center" wrapText="1"/>
    </xf>
    <xf numFmtId="0" fontId="5" fillId="0" borderId="34" xfId="4" applyFont="1" applyFill="1" applyBorder="1" applyAlignment="1">
      <alignment horizontal="left"/>
    </xf>
    <xf numFmtId="0" fontId="5" fillId="0" borderId="26" xfId="4" applyFont="1" applyFill="1" applyBorder="1" applyAlignment="1">
      <alignment horizontal="left"/>
    </xf>
    <xf numFmtId="0" fontId="5" fillId="0" borderId="20" xfId="4" applyFont="1" applyFill="1" applyBorder="1" applyAlignment="1">
      <alignment horizontal="left"/>
    </xf>
    <xf numFmtId="0" fontId="5" fillId="0" borderId="21" xfId="4" applyFont="1" applyFill="1" applyBorder="1" applyAlignment="1">
      <alignment horizontal="left"/>
    </xf>
    <xf numFmtId="0" fontId="5" fillId="0" borderId="22" xfId="4" applyFont="1" applyFill="1" applyBorder="1" applyAlignment="1">
      <alignment horizontal="left"/>
    </xf>
    <xf numFmtId="0" fontId="5" fillId="0" borderId="23" xfId="4" applyFont="1" applyFill="1" applyBorder="1" applyAlignment="1">
      <alignment horizontal="left"/>
    </xf>
    <xf numFmtId="0" fontId="3" fillId="0" borderId="0" xfId="2" applyFont="1" applyAlignment="1">
      <alignment horizontal="center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19" fillId="0" borderId="0" xfId="6" applyFont="1" applyAlignment="1">
      <alignment horizontal="left" wrapText="1"/>
    </xf>
    <xf numFmtId="0" fontId="19" fillId="0" borderId="0" xfId="6" applyFont="1" applyAlignment="1">
      <alignment horizontal="left" vertical="top" wrapText="1"/>
    </xf>
    <xf numFmtId="0" fontId="19" fillId="0" borderId="0" xfId="4" applyFont="1" applyAlignment="1">
      <alignment horizontal="left" wrapText="1"/>
    </xf>
    <xf numFmtId="0" fontId="6" fillId="2" borderId="8" xfId="5" applyNumberFormat="1" applyFont="1" applyFill="1" applyBorder="1" applyAlignment="1" applyProtection="1">
      <alignment horizontal="center" vertical="center" wrapText="1"/>
    </xf>
    <xf numFmtId="0" fontId="6" fillId="2" borderId="9" xfId="5" applyNumberFormat="1" applyFont="1" applyFill="1" applyBorder="1" applyAlignment="1" applyProtection="1">
      <alignment horizontal="center" vertical="center" wrapText="1"/>
    </xf>
    <xf numFmtId="0" fontId="13" fillId="0" borderId="31" xfId="9" applyFont="1" applyBorder="1" applyAlignment="1">
      <alignment vertical="center"/>
    </xf>
    <xf numFmtId="0" fontId="13" fillId="0" borderId="29" xfId="9" applyFont="1" applyBorder="1" applyAlignment="1">
      <alignment vertical="center"/>
    </xf>
    <xf numFmtId="0" fontId="13" fillId="0" borderId="32" xfId="9" applyFont="1" applyBorder="1" applyAlignment="1">
      <alignment vertical="center"/>
    </xf>
  </cellXfs>
  <cellStyles count="18">
    <cellStyle name="Comma 2" xfId="7" xr:uid="{00000000-0005-0000-0000-000000000000}"/>
    <cellStyle name="Comma 2 2" xfId="12" xr:uid="{E1B20AF3-B0CE-4930-9DB5-979F76C498B8}"/>
    <cellStyle name="Comma 2 2 2" xfId="17" xr:uid="{50FD61BB-FB75-49EB-A5A7-55B4807249DC}"/>
    <cellStyle name="Comma 2 3" xfId="14" xr:uid="{4656BC72-635E-4420-9CF0-2D4AFBEE4A4F}"/>
    <cellStyle name="Comma 2 4" xfId="16" xr:uid="{D477417F-D415-4706-8B83-FF323DE7C6B2}"/>
    <cellStyle name="Comma_R0001_veiktais_darbs_2009_UZŅEMŠANAS_NODAĻA 2" xfId="5" xr:uid="{00000000-0005-0000-0000-000001000000}"/>
    <cellStyle name="Normal" xfId="0" builtinId="0"/>
    <cellStyle name="Normal 2" xfId="9" xr:uid="{00000000-0005-0000-0000-000003000000}"/>
    <cellStyle name="Normal 2 2" xfId="6" xr:uid="{00000000-0005-0000-0000-000004000000}"/>
    <cellStyle name="Normal 2 2 3" xfId="10" xr:uid="{00000000-0005-0000-0000-000005000000}"/>
    <cellStyle name="Normal 2 3" xfId="13" xr:uid="{0AE1450B-3456-45E3-BDE4-92EA6732F350}"/>
    <cellStyle name="Normal 2 4" xfId="15" xr:uid="{D9172378-0B27-4038-A694-907220E106F7}"/>
    <cellStyle name="Normal 3" xfId="11" xr:uid="{00000000-0005-0000-0000-000006000000}"/>
    <cellStyle name="Normal 5" xfId="4" xr:uid="{00000000-0005-0000-0000-000007000000}"/>
    <cellStyle name="Normal_parskatu_tabulas_uz5_III_rikojumam 2" xfId="2" xr:uid="{00000000-0005-0000-0000-000008000000}"/>
    <cellStyle name="Normal_rindu_garums_veidlapa" xfId="3" xr:uid="{00000000-0005-0000-0000-000009000000}"/>
    <cellStyle name="Percent" xfId="1" builtinId="5"/>
    <cellStyle name="Percent 2 3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385762</xdr:colOff>
      <xdr:row>0</xdr:row>
      <xdr:rowOff>0</xdr:rowOff>
    </xdr:from>
    <xdr:to>
      <xdr:col>4</xdr:col>
      <xdr:colOff>226218</xdr:colOff>
      <xdr:row>0</xdr:row>
      <xdr:rowOff>1006175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0562" y="0"/>
          <a:ext cx="1869281" cy="1000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H51"/>
  <sheetViews>
    <sheetView tabSelected="1" zoomScale="85" zoomScaleNormal="85" workbookViewId="0">
      <selection activeCell="H53" sqref="H53"/>
    </sheetView>
  </sheetViews>
  <sheetFormatPr defaultColWidth="9.28515625" defaultRowHeight="15.75" x14ac:dyDescent="0.25"/>
  <cols>
    <col min="1" max="1" width="42.42578125" style="1" customWidth="1"/>
    <col min="2" max="2" width="11.7109375" style="1" customWidth="1"/>
    <col min="3" max="3" width="14.5703125" style="1" customWidth="1"/>
    <col min="4" max="4" width="16" style="1" customWidth="1"/>
    <col min="5" max="5" width="16.28515625" style="1" customWidth="1"/>
    <col min="6" max="6" width="19.28515625" style="1" customWidth="1"/>
    <col min="7" max="7" width="20.5703125" style="1" customWidth="1"/>
    <col min="8" max="8" width="20.85546875" style="1" customWidth="1"/>
    <col min="9" max="16384" width="9.28515625" style="1"/>
  </cols>
  <sheetData>
    <row r="1" spans="1:8" ht="81" customHeight="1" x14ac:dyDescent="0.25">
      <c r="A1" s="115"/>
      <c r="B1" s="115"/>
      <c r="C1" s="115"/>
      <c r="D1" s="115"/>
      <c r="E1" s="115"/>
      <c r="F1" s="115"/>
      <c r="G1" s="115"/>
      <c r="H1" s="115"/>
    </row>
    <row r="2" spans="1:8" s="3" customFormat="1" ht="61.5" customHeight="1" x14ac:dyDescent="0.25">
      <c r="A2" s="2" t="s">
        <v>0</v>
      </c>
      <c r="B2" s="116" t="s">
        <v>1</v>
      </c>
      <c r="C2" s="117"/>
      <c r="D2" s="117"/>
      <c r="E2" s="117"/>
      <c r="F2" s="117"/>
      <c r="G2" s="117"/>
      <c r="H2" s="118"/>
    </row>
    <row r="4" spans="1:8" x14ac:dyDescent="0.25">
      <c r="A4" s="4" t="s">
        <v>115</v>
      </c>
    </row>
    <row r="5" spans="1:8" s="83" customFormat="1" ht="16.5" thickBot="1" x14ac:dyDescent="0.3">
      <c r="A5" s="82" t="s">
        <v>116</v>
      </c>
    </row>
    <row r="6" spans="1:8" s="9" customFormat="1" ht="126.75" thickBot="1" x14ac:dyDescent="0.3">
      <c r="A6" s="5" t="s">
        <v>2</v>
      </c>
      <c r="B6" s="6" t="s">
        <v>3</v>
      </c>
      <c r="C6" s="7" t="s">
        <v>4</v>
      </c>
      <c r="D6" s="8" t="s">
        <v>5</v>
      </c>
      <c r="E6" s="6" t="s">
        <v>6</v>
      </c>
      <c r="F6" s="7" t="s">
        <v>7</v>
      </c>
      <c r="G6" s="8" t="s">
        <v>8</v>
      </c>
      <c r="H6" s="6" t="s">
        <v>9</v>
      </c>
    </row>
    <row r="7" spans="1:8" s="13" customFormat="1" ht="12" thickBot="1" x14ac:dyDescent="0.25">
      <c r="A7" s="10">
        <v>1</v>
      </c>
      <c r="B7" s="11">
        <v>2</v>
      </c>
      <c r="C7" s="10">
        <v>3</v>
      </c>
      <c r="D7" s="12">
        <v>4</v>
      </c>
      <c r="E7" s="11" t="s">
        <v>10</v>
      </c>
      <c r="F7" s="10">
        <v>6</v>
      </c>
      <c r="G7" s="12">
        <v>7</v>
      </c>
      <c r="H7" s="11" t="s">
        <v>113</v>
      </c>
    </row>
    <row r="8" spans="1:8" s="20" customFormat="1" ht="15" customHeight="1" thickBot="1" x14ac:dyDescent="0.3">
      <c r="A8" s="14" t="s">
        <v>11</v>
      </c>
      <c r="B8" s="15"/>
      <c r="C8" s="16">
        <f>C29+C21+C13+C9+C34</f>
        <v>447245</v>
      </c>
      <c r="D8" s="17">
        <f>D29+D21+D13+D9+D34</f>
        <v>89924</v>
      </c>
      <c r="E8" s="18">
        <f t="shared" ref="E8:E39" si="0">D8/C8</f>
        <v>0.20106205770886204</v>
      </c>
      <c r="F8" s="16">
        <f>F29+F21+F13+F9+F34</f>
        <v>383516</v>
      </c>
      <c r="G8" s="17">
        <f>G29+G21+G13+G9+G34</f>
        <v>89838</v>
      </c>
      <c r="H8" s="19">
        <f>G8/F8</f>
        <v>0.23424837555669126</v>
      </c>
    </row>
    <row r="9" spans="1:8" s="20" customFormat="1" x14ac:dyDescent="0.25">
      <c r="A9" s="21" t="s">
        <v>12</v>
      </c>
      <c r="B9" s="22"/>
      <c r="C9" s="23">
        <f>SUM(C10:C12)</f>
        <v>192917</v>
      </c>
      <c r="D9" s="24">
        <f>SUM(D10:D12)</f>
        <v>49809</v>
      </c>
      <c r="E9" s="25">
        <f t="shared" si="0"/>
        <v>0.25818875474945185</v>
      </c>
      <c r="F9" s="23">
        <f t="shared" ref="F9:G9" si="1">SUM(F10:F12)</f>
        <v>147903</v>
      </c>
      <c r="G9" s="24">
        <f t="shared" si="1"/>
        <v>49748</v>
      </c>
      <c r="H9" s="26">
        <f t="shared" ref="H9:H39" si="2">G9/F9</f>
        <v>0.33635558440329133</v>
      </c>
    </row>
    <row r="10" spans="1:8" s="9" customFormat="1" x14ac:dyDescent="0.25">
      <c r="A10" s="27" t="s">
        <v>13</v>
      </c>
      <c r="B10" s="28" t="s">
        <v>14</v>
      </c>
      <c r="C10" s="29">
        <v>33580</v>
      </c>
      <c r="D10" s="30">
        <v>15659</v>
      </c>
      <c r="E10" s="31">
        <f>D10/C10</f>
        <v>0.46631923764145322</v>
      </c>
      <c r="F10" s="56">
        <v>27789</v>
      </c>
      <c r="G10" s="32">
        <v>15654</v>
      </c>
      <c r="H10" s="31">
        <f t="shared" si="2"/>
        <v>0.56331642016625283</v>
      </c>
    </row>
    <row r="11" spans="1:8" s="9" customFormat="1" x14ac:dyDescent="0.25">
      <c r="A11" s="27" t="s">
        <v>15</v>
      </c>
      <c r="B11" s="28" t="s">
        <v>16</v>
      </c>
      <c r="C11" s="29">
        <v>69832</v>
      </c>
      <c r="D11" s="30">
        <v>23257</v>
      </c>
      <c r="E11" s="31">
        <f t="shared" si="0"/>
        <v>0.33304215832283196</v>
      </c>
      <c r="F11" s="56">
        <v>51070</v>
      </c>
      <c r="G11" s="32">
        <v>23212</v>
      </c>
      <c r="H11" s="31">
        <f t="shared" si="2"/>
        <v>0.45451341296260034</v>
      </c>
    </row>
    <row r="12" spans="1:8" s="9" customFormat="1" ht="16.5" thickBot="1" x14ac:dyDescent="0.3">
      <c r="A12" s="33" t="s">
        <v>17</v>
      </c>
      <c r="B12" s="34" t="s">
        <v>18</v>
      </c>
      <c r="C12" s="35">
        <v>89505</v>
      </c>
      <c r="D12" s="36">
        <v>10893</v>
      </c>
      <c r="E12" s="37">
        <f t="shared" si="0"/>
        <v>0.12170269817328641</v>
      </c>
      <c r="F12" s="57">
        <v>69044</v>
      </c>
      <c r="G12" s="38">
        <v>10882</v>
      </c>
      <c r="H12" s="37">
        <f t="shared" si="2"/>
        <v>0.15760964022941892</v>
      </c>
    </row>
    <row r="13" spans="1:8" s="20" customFormat="1" x14ac:dyDescent="0.25">
      <c r="A13" s="21" t="s">
        <v>19</v>
      </c>
      <c r="B13" s="22"/>
      <c r="C13" s="39">
        <f>SUM(C14:C20)</f>
        <v>159892</v>
      </c>
      <c r="D13" s="40">
        <f>SUM(D14:D20)</f>
        <v>23244</v>
      </c>
      <c r="E13" s="25">
        <f t="shared" si="0"/>
        <v>0.14537312686063092</v>
      </c>
      <c r="F13" s="58">
        <f t="shared" ref="F13:G13" si="3">SUM(F14:F20)</f>
        <v>147720</v>
      </c>
      <c r="G13" s="59">
        <f t="shared" si="3"/>
        <v>23231</v>
      </c>
      <c r="H13" s="41">
        <f t="shared" si="2"/>
        <v>0.15726374221500136</v>
      </c>
    </row>
    <row r="14" spans="1:8" s="9" customFormat="1" x14ac:dyDescent="0.25">
      <c r="A14" s="27" t="s">
        <v>20</v>
      </c>
      <c r="B14" s="28" t="s">
        <v>21</v>
      </c>
      <c r="C14" s="29">
        <v>32985</v>
      </c>
      <c r="D14" s="30">
        <v>7968</v>
      </c>
      <c r="E14" s="31">
        <f t="shared" si="0"/>
        <v>0.24156434743065031</v>
      </c>
      <c r="F14" s="56">
        <v>30594</v>
      </c>
      <c r="G14" s="32">
        <v>7968</v>
      </c>
      <c r="H14" s="31">
        <f t="shared" si="2"/>
        <v>0.26044322416160032</v>
      </c>
    </row>
    <row r="15" spans="1:8" s="9" customFormat="1" x14ac:dyDescent="0.25">
      <c r="A15" s="27" t="s">
        <v>22</v>
      </c>
      <c r="B15" s="28" t="s">
        <v>23</v>
      </c>
      <c r="C15" s="29">
        <v>24608</v>
      </c>
      <c r="D15" s="30">
        <v>2896</v>
      </c>
      <c r="E15" s="31">
        <f t="shared" si="0"/>
        <v>0.1176853055916775</v>
      </c>
      <c r="F15" s="56">
        <v>23400</v>
      </c>
      <c r="G15" s="32">
        <v>2896</v>
      </c>
      <c r="H15" s="31">
        <f t="shared" si="2"/>
        <v>0.12376068376068376</v>
      </c>
    </row>
    <row r="16" spans="1:8" s="9" customFormat="1" x14ac:dyDescent="0.25">
      <c r="A16" s="27" t="s">
        <v>24</v>
      </c>
      <c r="B16" s="28" t="s">
        <v>25</v>
      </c>
      <c r="C16" s="29">
        <v>14852</v>
      </c>
      <c r="D16" s="30">
        <v>4460</v>
      </c>
      <c r="E16" s="31">
        <f t="shared" si="0"/>
        <v>0.30029625639644492</v>
      </c>
      <c r="F16" s="56">
        <v>14118</v>
      </c>
      <c r="G16" s="32">
        <v>4460</v>
      </c>
      <c r="H16" s="31">
        <f t="shared" si="2"/>
        <v>0.31590876894744296</v>
      </c>
    </row>
    <row r="17" spans="1:8" s="9" customFormat="1" x14ac:dyDescent="0.25">
      <c r="A17" s="27" t="s">
        <v>26</v>
      </c>
      <c r="B17" s="28" t="s">
        <v>27</v>
      </c>
      <c r="C17" s="29">
        <v>27840</v>
      </c>
      <c r="D17" s="30">
        <v>1948</v>
      </c>
      <c r="E17" s="31">
        <f t="shared" si="0"/>
        <v>6.9971264367816088E-2</v>
      </c>
      <c r="F17" s="56">
        <v>23515</v>
      </c>
      <c r="G17" s="32">
        <v>1945</v>
      </c>
      <c r="H17" s="31">
        <f t="shared" si="2"/>
        <v>8.2713161811609606E-2</v>
      </c>
    </row>
    <row r="18" spans="1:8" s="9" customFormat="1" x14ac:dyDescent="0.25">
      <c r="A18" s="27" t="s">
        <v>28</v>
      </c>
      <c r="B18" s="28" t="s">
        <v>29</v>
      </c>
      <c r="C18" s="29">
        <v>17535</v>
      </c>
      <c r="D18" s="30">
        <v>1768</v>
      </c>
      <c r="E18" s="31">
        <f t="shared" si="0"/>
        <v>0.10082691759338466</v>
      </c>
      <c r="F18" s="56">
        <v>16921</v>
      </c>
      <c r="G18" s="32">
        <v>1768</v>
      </c>
      <c r="H18" s="31">
        <f t="shared" si="2"/>
        <v>0.10448555049937946</v>
      </c>
    </row>
    <row r="19" spans="1:8" s="9" customFormat="1" x14ac:dyDescent="0.25">
      <c r="A19" s="27" t="s">
        <v>30</v>
      </c>
      <c r="B19" s="28" t="s">
        <v>31</v>
      </c>
      <c r="C19" s="29">
        <v>22425</v>
      </c>
      <c r="D19" s="30">
        <v>1123</v>
      </c>
      <c r="E19" s="31">
        <f t="shared" si="0"/>
        <v>5.0078037904124864E-2</v>
      </c>
      <c r="F19" s="56">
        <v>20863</v>
      </c>
      <c r="G19" s="32">
        <v>1121</v>
      </c>
      <c r="H19" s="31">
        <f t="shared" si="2"/>
        <v>5.3731486363418492E-2</v>
      </c>
    </row>
    <row r="20" spans="1:8" s="9" customFormat="1" ht="16.5" thickBot="1" x14ac:dyDescent="0.3">
      <c r="A20" s="33" t="s">
        <v>32</v>
      </c>
      <c r="B20" s="34" t="s">
        <v>33</v>
      </c>
      <c r="C20" s="35">
        <v>19647</v>
      </c>
      <c r="D20" s="36">
        <v>3081</v>
      </c>
      <c r="E20" s="37">
        <f t="shared" si="0"/>
        <v>0.15681783478393649</v>
      </c>
      <c r="F20" s="57">
        <v>18309</v>
      </c>
      <c r="G20" s="38">
        <v>3073</v>
      </c>
      <c r="H20" s="37">
        <f t="shared" si="2"/>
        <v>0.16784095253700365</v>
      </c>
    </row>
    <row r="21" spans="1:8" s="20" customFormat="1" x14ac:dyDescent="0.25">
      <c r="A21" s="21" t="s">
        <v>34</v>
      </c>
      <c r="B21" s="22"/>
      <c r="C21" s="39">
        <f>SUM(C22:C28)</f>
        <v>59283</v>
      </c>
      <c r="D21" s="40">
        <f>SUM(D22:D28)</f>
        <v>13379</v>
      </c>
      <c r="E21" s="25">
        <f t="shared" si="0"/>
        <v>0.22568021186512155</v>
      </c>
      <c r="F21" s="58">
        <f>SUM(F22:F28)</f>
        <v>54020</v>
      </c>
      <c r="G21" s="59">
        <f t="shared" ref="G21" si="4">SUM(G22:G28)</f>
        <v>13368</v>
      </c>
      <c r="H21" s="41">
        <f t="shared" si="2"/>
        <v>0.2474639022584228</v>
      </c>
    </row>
    <row r="22" spans="1:8" s="9" customFormat="1" x14ac:dyDescent="0.25">
      <c r="A22" s="27" t="s">
        <v>35</v>
      </c>
      <c r="B22" s="28" t="s">
        <v>36</v>
      </c>
      <c r="C22" s="29">
        <v>5784</v>
      </c>
      <c r="D22" s="30">
        <v>2159</v>
      </c>
      <c r="E22" s="31">
        <f t="shared" si="0"/>
        <v>0.37327109266943292</v>
      </c>
      <c r="F22" s="56">
        <v>5456</v>
      </c>
      <c r="G22" s="32">
        <v>2156</v>
      </c>
      <c r="H22" s="31">
        <f t="shared" si="2"/>
        <v>0.39516129032258063</v>
      </c>
    </row>
    <row r="23" spans="1:8" s="9" customFormat="1" x14ac:dyDescent="0.25">
      <c r="A23" s="27" t="s">
        <v>37</v>
      </c>
      <c r="B23" s="28" t="s">
        <v>38</v>
      </c>
      <c r="C23" s="29">
        <v>9021</v>
      </c>
      <c r="D23" s="30">
        <v>3024</v>
      </c>
      <c r="E23" s="31">
        <f t="shared" si="0"/>
        <v>0.33521782507482539</v>
      </c>
      <c r="F23" s="56">
        <v>8952</v>
      </c>
      <c r="G23" s="32">
        <v>3020</v>
      </c>
      <c r="H23" s="31">
        <f t="shared" si="2"/>
        <v>0.33735478105451294</v>
      </c>
    </row>
    <row r="24" spans="1:8" s="9" customFormat="1" x14ac:dyDescent="0.25">
      <c r="A24" s="27" t="s">
        <v>39</v>
      </c>
      <c r="B24" s="28" t="s">
        <v>40</v>
      </c>
      <c r="C24" s="29">
        <v>6332</v>
      </c>
      <c r="D24" s="30">
        <v>538</v>
      </c>
      <c r="E24" s="31">
        <f t="shared" si="0"/>
        <v>8.4965255843335433E-2</v>
      </c>
      <c r="F24" s="56">
        <v>5856</v>
      </c>
      <c r="G24" s="32">
        <v>538</v>
      </c>
      <c r="H24" s="31">
        <f t="shared" si="2"/>
        <v>9.1871584699453557E-2</v>
      </c>
    </row>
    <row r="25" spans="1:8" s="9" customFormat="1" x14ac:dyDescent="0.25">
      <c r="A25" s="27" t="s">
        <v>41</v>
      </c>
      <c r="B25" s="28" t="s">
        <v>42</v>
      </c>
      <c r="C25" s="29">
        <v>9520</v>
      </c>
      <c r="D25" s="30">
        <v>986</v>
      </c>
      <c r="E25" s="31">
        <f t="shared" si="0"/>
        <v>0.10357142857142858</v>
      </c>
      <c r="F25" s="56">
        <v>7750</v>
      </c>
      <c r="G25" s="32">
        <v>986</v>
      </c>
      <c r="H25" s="31">
        <f t="shared" si="2"/>
        <v>0.12722580645161291</v>
      </c>
    </row>
    <row r="26" spans="1:8" s="9" customFormat="1" x14ac:dyDescent="0.25">
      <c r="A26" s="27" t="s">
        <v>43</v>
      </c>
      <c r="B26" s="28" t="s">
        <v>44</v>
      </c>
      <c r="C26" s="29">
        <v>8306</v>
      </c>
      <c r="D26" s="30">
        <v>1934</v>
      </c>
      <c r="E26" s="31">
        <f t="shared" si="0"/>
        <v>0.23284372742595713</v>
      </c>
      <c r="F26" s="56">
        <v>7443</v>
      </c>
      <c r="G26" s="32">
        <v>1934</v>
      </c>
      <c r="H26" s="31">
        <f t="shared" si="2"/>
        <v>0.25984146177616552</v>
      </c>
    </row>
    <row r="27" spans="1:8" s="9" customFormat="1" x14ac:dyDescent="0.25">
      <c r="A27" s="27" t="s">
        <v>45</v>
      </c>
      <c r="B27" s="28" t="s">
        <v>46</v>
      </c>
      <c r="C27" s="29">
        <v>8493</v>
      </c>
      <c r="D27" s="30">
        <v>1650</v>
      </c>
      <c r="E27" s="31">
        <f t="shared" si="0"/>
        <v>0.19427764040974921</v>
      </c>
      <c r="F27" s="56">
        <v>7278</v>
      </c>
      <c r="G27" s="32">
        <v>1649</v>
      </c>
      <c r="H27" s="31">
        <f t="shared" si="2"/>
        <v>0.22657323440505633</v>
      </c>
    </row>
    <row r="28" spans="1:8" s="9" customFormat="1" ht="16.5" thickBot="1" x14ac:dyDescent="0.3">
      <c r="A28" s="33" t="s">
        <v>47</v>
      </c>
      <c r="B28" s="34" t="s">
        <v>48</v>
      </c>
      <c r="C28" s="35">
        <v>11827</v>
      </c>
      <c r="D28" s="36">
        <v>3088</v>
      </c>
      <c r="E28" s="37">
        <f t="shared" si="0"/>
        <v>0.26109748879682082</v>
      </c>
      <c r="F28" s="57">
        <v>11285</v>
      </c>
      <c r="G28" s="38">
        <v>3085</v>
      </c>
      <c r="H28" s="37">
        <f t="shared" si="2"/>
        <v>0.27337173238812584</v>
      </c>
    </row>
    <row r="29" spans="1:8" s="20" customFormat="1" x14ac:dyDescent="0.25">
      <c r="A29" s="21" t="s">
        <v>49</v>
      </c>
      <c r="B29" s="22"/>
      <c r="C29" s="39">
        <f>SUM(C30:C33)</f>
        <v>17185</v>
      </c>
      <c r="D29" s="40">
        <f>SUM(D30:D33)</f>
        <v>2335</v>
      </c>
      <c r="E29" s="25">
        <f t="shared" si="0"/>
        <v>0.1358743089903986</v>
      </c>
      <c r="F29" s="58">
        <f>SUM(F30:F33)</f>
        <v>16420</v>
      </c>
      <c r="G29" s="59">
        <f>SUM(G30:G33)</f>
        <v>2335</v>
      </c>
      <c r="H29" s="41">
        <f t="shared" si="2"/>
        <v>0.14220462850182705</v>
      </c>
    </row>
    <row r="30" spans="1:8" s="9" customFormat="1" x14ac:dyDescent="0.25">
      <c r="A30" s="27" t="s">
        <v>50</v>
      </c>
      <c r="B30" s="28" t="s">
        <v>51</v>
      </c>
      <c r="C30" s="29">
        <v>5851</v>
      </c>
      <c r="D30" s="30">
        <v>1521</v>
      </c>
      <c r="E30" s="31">
        <f t="shared" si="0"/>
        <v>0.25995556315159801</v>
      </c>
      <c r="F30" s="56">
        <v>5840</v>
      </c>
      <c r="G30" s="32">
        <v>1521</v>
      </c>
      <c r="H30" s="31">
        <f t="shared" si="2"/>
        <v>0.26044520547945205</v>
      </c>
    </row>
    <row r="31" spans="1:8" s="9" customFormat="1" x14ac:dyDescent="0.25">
      <c r="A31" s="27" t="s">
        <v>54</v>
      </c>
      <c r="B31" s="28" t="s">
        <v>55</v>
      </c>
      <c r="C31" s="29">
        <v>2547</v>
      </c>
      <c r="D31" s="30">
        <v>93</v>
      </c>
      <c r="E31" s="31">
        <f>D31/C31</f>
        <v>3.6513545347467612E-2</v>
      </c>
      <c r="F31" s="56">
        <v>2315</v>
      </c>
      <c r="G31" s="32">
        <v>93</v>
      </c>
      <c r="H31" s="31">
        <f>G31/F31</f>
        <v>4.0172786177105832E-2</v>
      </c>
    </row>
    <row r="32" spans="1:8" s="9" customFormat="1" x14ac:dyDescent="0.25">
      <c r="A32" s="27" t="s">
        <v>52</v>
      </c>
      <c r="B32" s="28" t="s">
        <v>53</v>
      </c>
      <c r="C32" s="29">
        <v>2708</v>
      </c>
      <c r="D32" s="30">
        <v>414</v>
      </c>
      <c r="E32" s="31">
        <f t="shared" si="0"/>
        <v>0.15288035450516987</v>
      </c>
      <c r="F32" s="56">
        <v>2257</v>
      </c>
      <c r="G32" s="32">
        <v>414</v>
      </c>
      <c r="H32" s="31">
        <f t="shared" si="2"/>
        <v>0.18342933097031458</v>
      </c>
    </row>
    <row r="33" spans="1:8" s="9" customFormat="1" ht="16.5" thickBot="1" x14ac:dyDescent="0.3">
      <c r="A33" s="33" t="s">
        <v>56</v>
      </c>
      <c r="B33" s="34" t="s">
        <v>57</v>
      </c>
      <c r="C33" s="35">
        <v>6079</v>
      </c>
      <c r="D33" s="36">
        <v>307</v>
      </c>
      <c r="E33" s="37">
        <f t="shared" si="0"/>
        <v>5.0501727257772661E-2</v>
      </c>
      <c r="F33" s="57">
        <v>6008</v>
      </c>
      <c r="G33" s="38">
        <v>307</v>
      </c>
      <c r="H33" s="37">
        <f t="shared" si="2"/>
        <v>5.1098535286284955E-2</v>
      </c>
    </row>
    <row r="34" spans="1:8" s="9" customFormat="1" x14ac:dyDescent="0.25">
      <c r="A34" s="67" t="s">
        <v>103</v>
      </c>
      <c r="B34" s="68"/>
      <c r="C34" s="69">
        <f>SUM(C35:C39)</f>
        <v>17968</v>
      </c>
      <c r="D34" s="70">
        <f>SUM(D35:D39)</f>
        <v>1157</v>
      </c>
      <c r="E34" s="79">
        <f t="shared" si="0"/>
        <v>6.4392252894033844E-2</v>
      </c>
      <c r="F34" s="69">
        <f>SUM(F35:F39)</f>
        <v>17453</v>
      </c>
      <c r="G34" s="70">
        <f>SUM(G35:G39)</f>
        <v>1156</v>
      </c>
      <c r="H34" s="79">
        <f t="shared" si="2"/>
        <v>6.6235031226723196E-2</v>
      </c>
    </row>
    <row r="35" spans="1:8" s="9" customFormat="1" x14ac:dyDescent="0.25">
      <c r="A35" s="71" t="s">
        <v>104</v>
      </c>
      <c r="B35" s="72" t="s">
        <v>105</v>
      </c>
      <c r="C35" s="73">
        <v>3567</v>
      </c>
      <c r="D35" s="74">
        <v>262</v>
      </c>
      <c r="E35" s="80">
        <f t="shared" si="0"/>
        <v>7.3451079338379591E-2</v>
      </c>
      <c r="F35" s="73">
        <v>3567</v>
      </c>
      <c r="G35" s="74">
        <v>262</v>
      </c>
      <c r="H35" s="80">
        <f t="shared" si="2"/>
        <v>7.3451079338379591E-2</v>
      </c>
    </row>
    <row r="36" spans="1:8" s="9" customFormat="1" x14ac:dyDescent="0.25">
      <c r="A36" s="71" t="s">
        <v>106</v>
      </c>
      <c r="B36" s="72" t="s">
        <v>107</v>
      </c>
      <c r="C36" s="73">
        <v>936</v>
      </c>
      <c r="D36" s="74">
        <v>0</v>
      </c>
      <c r="E36" s="80">
        <f t="shared" si="0"/>
        <v>0</v>
      </c>
      <c r="F36" s="73">
        <v>936</v>
      </c>
      <c r="G36" s="74">
        <v>0</v>
      </c>
      <c r="H36" s="80">
        <f t="shared" si="2"/>
        <v>0</v>
      </c>
    </row>
    <row r="37" spans="1:8" s="9" customFormat="1" x14ac:dyDescent="0.25">
      <c r="A37" s="71" t="s">
        <v>108</v>
      </c>
      <c r="B37" s="72" t="s">
        <v>109</v>
      </c>
      <c r="C37" s="73">
        <v>6905</v>
      </c>
      <c r="D37" s="74">
        <v>743</v>
      </c>
      <c r="E37" s="80">
        <f t="shared" si="0"/>
        <v>0.10760318609703114</v>
      </c>
      <c r="F37" s="73">
        <v>6660</v>
      </c>
      <c r="G37" s="74">
        <v>742</v>
      </c>
      <c r="H37" s="80">
        <f t="shared" si="2"/>
        <v>0.11141141141141141</v>
      </c>
    </row>
    <row r="38" spans="1:8" s="9" customFormat="1" x14ac:dyDescent="0.25">
      <c r="A38" s="71" t="s">
        <v>110</v>
      </c>
      <c r="B38" s="72" t="s">
        <v>111</v>
      </c>
      <c r="C38" s="73">
        <v>3241</v>
      </c>
      <c r="D38" s="74">
        <v>144</v>
      </c>
      <c r="E38" s="80">
        <f t="shared" si="0"/>
        <v>4.4430731255785248E-2</v>
      </c>
      <c r="F38" s="73">
        <v>3053</v>
      </c>
      <c r="G38" s="74">
        <v>144</v>
      </c>
      <c r="H38" s="80">
        <f t="shared" si="2"/>
        <v>4.716672125777923E-2</v>
      </c>
    </row>
    <row r="39" spans="1:8" s="9" customFormat="1" ht="16.5" thickBot="1" x14ac:dyDescent="0.3">
      <c r="A39" s="75" t="s">
        <v>102</v>
      </c>
      <c r="B39" s="76" t="s">
        <v>112</v>
      </c>
      <c r="C39" s="77">
        <v>3319</v>
      </c>
      <c r="D39" s="78">
        <v>8</v>
      </c>
      <c r="E39" s="81">
        <f t="shared" si="0"/>
        <v>2.4103645676408557E-3</v>
      </c>
      <c r="F39" s="77">
        <v>3237</v>
      </c>
      <c r="G39" s="78">
        <v>8</v>
      </c>
      <c r="H39" s="81">
        <f t="shared" si="2"/>
        <v>2.4714241581711462E-3</v>
      </c>
    </row>
    <row r="40" spans="1:8" s="9" customFormat="1" x14ac:dyDescent="0.25">
      <c r="A40" s="61"/>
      <c r="B40" s="62"/>
      <c r="C40" s="63"/>
      <c r="D40" s="64"/>
      <c r="E40" s="65"/>
      <c r="F40" s="66"/>
      <c r="G40" s="66"/>
      <c r="H40" s="65"/>
    </row>
    <row r="41" spans="1:8" s="60" customFormat="1" ht="12.75" x14ac:dyDescent="0.2">
      <c r="A41" s="119" t="s">
        <v>58</v>
      </c>
      <c r="B41" s="119"/>
      <c r="C41" s="119"/>
      <c r="D41" s="119"/>
      <c r="E41" s="119"/>
      <c r="F41" s="119"/>
      <c r="G41" s="119"/>
      <c r="H41" s="119"/>
    </row>
    <row r="42" spans="1:8" s="60" customFormat="1" ht="12.75" x14ac:dyDescent="0.2">
      <c r="A42" s="120" t="s">
        <v>59</v>
      </c>
      <c r="B42" s="120"/>
      <c r="C42" s="120"/>
      <c r="D42" s="120"/>
      <c r="E42" s="120"/>
      <c r="F42" s="120"/>
      <c r="G42" s="120"/>
      <c r="H42" s="120"/>
    </row>
    <row r="43" spans="1:8" s="60" customFormat="1" ht="27.75" customHeight="1" x14ac:dyDescent="0.2">
      <c r="A43" s="121" t="s">
        <v>117</v>
      </c>
      <c r="B43" s="121"/>
      <c r="C43" s="121"/>
      <c r="D43" s="121"/>
      <c r="E43" s="121"/>
      <c r="F43" s="121"/>
      <c r="G43" s="121"/>
      <c r="H43" s="121"/>
    </row>
    <row r="44" spans="1:8" s="9" customFormat="1" x14ac:dyDescent="0.25">
      <c r="A44" s="42"/>
      <c r="B44" s="42"/>
      <c r="C44" s="42"/>
      <c r="D44" s="42"/>
      <c r="E44" s="42"/>
      <c r="F44" s="42"/>
      <c r="G44" s="42"/>
      <c r="H44" s="42"/>
    </row>
    <row r="45" spans="1:8" s="9" customFormat="1" x14ac:dyDescent="0.25">
      <c r="A45" s="43" t="s">
        <v>118</v>
      </c>
      <c r="B45" s="43"/>
      <c r="C45" s="43"/>
      <c r="D45" s="43"/>
      <c r="E45" s="43"/>
    </row>
    <row r="46" spans="1:8" s="9" customFormat="1" ht="16.5" thickBot="1" x14ac:dyDescent="0.3">
      <c r="A46" s="44"/>
      <c r="B46" s="44"/>
      <c r="C46" s="44"/>
      <c r="D46" s="44"/>
      <c r="E46" s="44"/>
    </row>
    <row r="47" spans="1:8" s="45" customFormat="1" ht="144.75" customHeight="1" thickBot="1" x14ac:dyDescent="0.3">
      <c r="A47" s="122" t="s">
        <v>60</v>
      </c>
      <c r="B47" s="123"/>
      <c r="C47" s="95" t="s">
        <v>4</v>
      </c>
      <c r="D47" s="92" t="s">
        <v>5</v>
      </c>
      <c r="E47" s="87" t="s">
        <v>6</v>
      </c>
      <c r="F47" s="86" t="s">
        <v>7</v>
      </c>
      <c r="G47" s="92" t="s">
        <v>8</v>
      </c>
      <c r="H47" s="87" t="s">
        <v>9</v>
      </c>
    </row>
    <row r="48" spans="1:8" s="91" customFormat="1" ht="16.5" thickBot="1" x14ac:dyDescent="0.3">
      <c r="A48" s="107">
        <v>1</v>
      </c>
      <c r="B48" s="108"/>
      <c r="C48" s="102">
        <v>2</v>
      </c>
      <c r="D48" s="88">
        <v>3</v>
      </c>
      <c r="E48" s="89" t="s">
        <v>61</v>
      </c>
      <c r="F48" s="90">
        <v>5</v>
      </c>
      <c r="G48" s="88">
        <v>6</v>
      </c>
      <c r="H48" s="89" t="s">
        <v>114</v>
      </c>
    </row>
    <row r="49" spans="1:8" s="9" customFormat="1" x14ac:dyDescent="0.25">
      <c r="A49" s="109" t="s">
        <v>119</v>
      </c>
      <c r="B49" s="110"/>
      <c r="C49" s="99">
        <v>545988</v>
      </c>
      <c r="D49" s="100">
        <v>85331</v>
      </c>
      <c r="E49" s="103">
        <v>0.15628731766998541</v>
      </c>
      <c r="F49" s="101">
        <v>466618</v>
      </c>
      <c r="G49" s="100">
        <v>85254</v>
      </c>
      <c r="H49" s="105">
        <v>0.18270619650334963</v>
      </c>
    </row>
    <row r="50" spans="1:8" x14ac:dyDescent="0.25">
      <c r="A50" s="111" t="s">
        <v>120</v>
      </c>
      <c r="B50" s="112"/>
      <c r="C50" s="96">
        <v>455682</v>
      </c>
      <c r="D50" s="94">
        <v>75368</v>
      </c>
      <c r="E50" s="104">
        <v>0.16539604373225189</v>
      </c>
      <c r="F50" s="97">
        <v>385209</v>
      </c>
      <c r="G50" s="94">
        <v>75307</v>
      </c>
      <c r="H50" s="106">
        <v>0.19549647074704901</v>
      </c>
    </row>
    <row r="51" spans="1:8" ht="16.5" thickBot="1" x14ac:dyDescent="0.3">
      <c r="A51" s="113" t="s">
        <v>121</v>
      </c>
      <c r="B51" s="114"/>
      <c r="C51" s="84">
        <v>447245</v>
      </c>
      <c r="D51" s="85">
        <v>89924</v>
      </c>
      <c r="E51" s="93">
        <v>0.20106205770886204</v>
      </c>
      <c r="F51" s="98">
        <v>383516</v>
      </c>
      <c r="G51" s="85">
        <v>89838</v>
      </c>
      <c r="H51" s="93">
        <v>0.23424837555669126</v>
      </c>
    </row>
  </sheetData>
  <mergeCells count="10">
    <mergeCell ref="A48:B48"/>
    <mergeCell ref="A49:B49"/>
    <mergeCell ref="A50:B50"/>
    <mergeCell ref="A51:B51"/>
    <mergeCell ref="A1:H1"/>
    <mergeCell ref="B2:H2"/>
    <mergeCell ref="A41:H41"/>
    <mergeCell ref="A42:H42"/>
    <mergeCell ref="A43:H43"/>
    <mergeCell ref="A47:B47"/>
  </mergeCells>
  <pageMargins left="0.24" right="0.23622047244094491" top="0.74803149606299213" bottom="0.15748031496062992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2"/>
  <sheetViews>
    <sheetView topLeftCell="A16" workbookViewId="0">
      <selection activeCell="I16" sqref="I16"/>
    </sheetView>
  </sheetViews>
  <sheetFormatPr defaultColWidth="9.28515625" defaultRowHeight="15" x14ac:dyDescent="0.25"/>
  <cols>
    <col min="1" max="1" width="26.7109375" style="48" customWidth="1"/>
    <col min="2" max="2" width="164.42578125" style="48" customWidth="1"/>
    <col min="3" max="16384" width="9.28515625" style="48"/>
  </cols>
  <sheetData>
    <row r="1" spans="1:2" ht="15.75" thickBot="1" x14ac:dyDescent="0.3">
      <c r="A1" s="46" t="s">
        <v>62</v>
      </c>
      <c r="B1" s="47" t="s">
        <v>63</v>
      </c>
    </row>
    <row r="2" spans="1:2" ht="15.75" thickBot="1" x14ac:dyDescent="0.3">
      <c r="A2" s="49" t="s">
        <v>64</v>
      </c>
      <c r="B2" s="50" t="s">
        <v>65</v>
      </c>
    </row>
    <row r="3" spans="1:2" x14ac:dyDescent="0.25">
      <c r="A3" s="124" t="s">
        <v>66</v>
      </c>
      <c r="B3" s="51" t="s">
        <v>67</v>
      </c>
    </row>
    <row r="4" spans="1:2" ht="15.75" thickBot="1" x14ac:dyDescent="0.3">
      <c r="A4" s="125"/>
      <c r="B4" s="52" t="s">
        <v>68</v>
      </c>
    </row>
    <row r="5" spans="1:2" x14ac:dyDescent="0.25">
      <c r="A5" s="124" t="s">
        <v>69</v>
      </c>
      <c r="B5" s="53" t="s">
        <v>70</v>
      </c>
    </row>
    <row r="6" spans="1:2" ht="15.75" thickBot="1" x14ac:dyDescent="0.3">
      <c r="A6" s="125"/>
      <c r="B6" s="50" t="s">
        <v>71</v>
      </c>
    </row>
    <row r="7" spans="1:2" ht="15.75" thickBot="1" x14ac:dyDescent="0.3">
      <c r="A7" s="49" t="s">
        <v>72</v>
      </c>
      <c r="B7" s="50" t="s">
        <v>73</v>
      </c>
    </row>
    <row r="8" spans="1:2" ht="15.75" thickBot="1" x14ac:dyDescent="0.3">
      <c r="A8" s="49" t="s">
        <v>74</v>
      </c>
      <c r="B8" s="50" t="s">
        <v>75</v>
      </c>
    </row>
    <row r="9" spans="1:2" ht="15.75" thickBot="1" x14ac:dyDescent="0.3">
      <c r="A9" s="49" t="s">
        <v>76</v>
      </c>
      <c r="B9" s="50" t="s">
        <v>77</v>
      </c>
    </row>
    <row r="10" spans="1:2" x14ac:dyDescent="0.25">
      <c r="A10" s="124" t="s">
        <v>78</v>
      </c>
      <c r="B10" s="53" t="s">
        <v>79</v>
      </c>
    </row>
    <row r="11" spans="1:2" ht="15.75" thickBot="1" x14ac:dyDescent="0.3">
      <c r="A11" s="125"/>
      <c r="B11" s="50" t="s">
        <v>80</v>
      </c>
    </row>
    <row r="12" spans="1:2" ht="15.75" thickBot="1" x14ac:dyDescent="0.3">
      <c r="A12" s="49" t="s">
        <v>81</v>
      </c>
      <c r="B12" s="54"/>
    </row>
    <row r="13" spans="1:2" ht="15.75" thickBot="1" x14ac:dyDescent="0.3">
      <c r="A13" s="49" t="s">
        <v>82</v>
      </c>
      <c r="B13" s="50" t="s">
        <v>83</v>
      </c>
    </row>
    <row r="14" spans="1:2" x14ac:dyDescent="0.25">
      <c r="A14" s="124" t="s">
        <v>84</v>
      </c>
      <c r="B14" s="53" t="s">
        <v>85</v>
      </c>
    </row>
    <row r="15" spans="1:2" ht="15.75" thickBot="1" x14ac:dyDescent="0.3">
      <c r="A15" s="125"/>
      <c r="B15" s="50" t="s">
        <v>86</v>
      </c>
    </row>
    <row r="16" spans="1:2" ht="15.75" thickBot="1" x14ac:dyDescent="0.3">
      <c r="A16" s="55" t="s">
        <v>87</v>
      </c>
      <c r="B16" s="54" t="s">
        <v>88</v>
      </c>
    </row>
    <row r="17" spans="1:2" x14ac:dyDescent="0.25">
      <c r="A17" s="124" t="s">
        <v>89</v>
      </c>
      <c r="B17" s="53" t="s">
        <v>85</v>
      </c>
    </row>
    <row r="18" spans="1:2" ht="15.75" thickBot="1" x14ac:dyDescent="0.3">
      <c r="A18" s="125"/>
      <c r="B18" s="50" t="s">
        <v>86</v>
      </c>
    </row>
    <row r="19" spans="1:2" x14ac:dyDescent="0.25">
      <c r="A19" s="124" t="s">
        <v>90</v>
      </c>
      <c r="B19" s="53" t="s">
        <v>85</v>
      </c>
    </row>
    <row r="20" spans="1:2" ht="15.75" thickBot="1" x14ac:dyDescent="0.3">
      <c r="A20" s="125"/>
      <c r="B20" s="50" t="s">
        <v>86</v>
      </c>
    </row>
    <row r="21" spans="1:2" ht="15.75" thickBot="1" x14ac:dyDescent="0.3">
      <c r="A21" s="49" t="s">
        <v>91</v>
      </c>
      <c r="B21" s="50" t="s">
        <v>92</v>
      </c>
    </row>
    <row r="22" spans="1:2" x14ac:dyDescent="0.25">
      <c r="A22" s="124" t="s">
        <v>93</v>
      </c>
      <c r="B22" s="53" t="s">
        <v>94</v>
      </c>
    </row>
    <row r="23" spans="1:2" x14ac:dyDescent="0.25">
      <c r="A23" s="126"/>
      <c r="B23" s="53" t="s">
        <v>95</v>
      </c>
    </row>
    <row r="24" spans="1:2" x14ac:dyDescent="0.25">
      <c r="A24" s="126"/>
      <c r="B24" s="53" t="s">
        <v>96</v>
      </c>
    </row>
    <row r="25" spans="1:2" ht="15.75" thickBot="1" x14ac:dyDescent="0.3">
      <c r="A25" s="125"/>
      <c r="B25" s="50" t="s">
        <v>97</v>
      </c>
    </row>
    <row r="27" spans="1:2" ht="15.75" thickBot="1" x14ac:dyDescent="0.3"/>
    <row r="28" spans="1:2" ht="15.75" thickBot="1" x14ac:dyDescent="0.3">
      <c r="A28" s="46" t="s">
        <v>62</v>
      </c>
      <c r="B28" s="47" t="s">
        <v>98</v>
      </c>
    </row>
    <row r="29" spans="1:2" ht="15.75" thickBot="1" x14ac:dyDescent="0.3">
      <c r="A29" s="49" t="s">
        <v>64</v>
      </c>
      <c r="B29" s="50" t="s">
        <v>65</v>
      </c>
    </row>
    <row r="30" spans="1:2" x14ac:dyDescent="0.25">
      <c r="A30" s="124" t="s">
        <v>66</v>
      </c>
      <c r="B30" s="51" t="s">
        <v>67</v>
      </c>
    </row>
    <row r="31" spans="1:2" ht="15.75" thickBot="1" x14ac:dyDescent="0.3">
      <c r="A31" s="125"/>
      <c r="B31" s="52" t="s">
        <v>68</v>
      </c>
    </row>
    <row r="32" spans="1:2" x14ac:dyDescent="0.25">
      <c r="A32" s="124" t="s">
        <v>69</v>
      </c>
      <c r="B32" s="53" t="s">
        <v>70</v>
      </c>
    </row>
    <row r="33" spans="1:2" ht="15.75" thickBot="1" x14ac:dyDescent="0.3">
      <c r="A33" s="125"/>
      <c r="B33" s="50" t="s">
        <v>71</v>
      </c>
    </row>
    <row r="34" spans="1:2" ht="15.75" thickBot="1" x14ac:dyDescent="0.3">
      <c r="A34" s="49" t="s">
        <v>72</v>
      </c>
      <c r="B34" s="50" t="s">
        <v>73</v>
      </c>
    </row>
    <row r="35" spans="1:2" ht="15.75" thickBot="1" x14ac:dyDescent="0.3">
      <c r="A35" s="49" t="s">
        <v>74</v>
      </c>
      <c r="B35" s="50" t="s">
        <v>75</v>
      </c>
    </row>
    <row r="36" spans="1:2" ht="15.75" thickBot="1" x14ac:dyDescent="0.3">
      <c r="A36" s="49" t="s">
        <v>76</v>
      </c>
      <c r="B36" s="50" t="s">
        <v>77</v>
      </c>
    </row>
    <row r="37" spans="1:2" x14ac:dyDescent="0.25">
      <c r="A37" s="124" t="s">
        <v>78</v>
      </c>
      <c r="B37" s="53" t="s">
        <v>99</v>
      </c>
    </row>
    <row r="38" spans="1:2" ht="15.75" thickBot="1" x14ac:dyDescent="0.3">
      <c r="A38" s="125"/>
      <c r="B38" s="50" t="s">
        <v>100</v>
      </c>
    </row>
    <row r="39" spans="1:2" ht="15.75" thickBot="1" x14ac:dyDescent="0.3">
      <c r="A39" s="49" t="s">
        <v>81</v>
      </c>
      <c r="B39" s="50" t="s">
        <v>101</v>
      </c>
    </row>
    <row r="40" spans="1:2" ht="15.75" thickBot="1" x14ac:dyDescent="0.3">
      <c r="A40" s="49" t="s">
        <v>82</v>
      </c>
      <c r="B40" s="50" t="s">
        <v>83</v>
      </c>
    </row>
    <row r="41" spans="1:2" x14ac:dyDescent="0.25">
      <c r="A41" s="124" t="s">
        <v>84</v>
      </c>
      <c r="B41" s="53" t="s">
        <v>85</v>
      </c>
    </row>
    <row r="42" spans="1:2" ht="15.75" thickBot="1" x14ac:dyDescent="0.3">
      <c r="A42" s="125"/>
      <c r="B42" s="50" t="s">
        <v>86</v>
      </c>
    </row>
    <row r="43" spans="1:2" ht="15.75" thickBot="1" x14ac:dyDescent="0.3">
      <c r="A43" s="55" t="s">
        <v>87</v>
      </c>
      <c r="B43" s="54" t="s">
        <v>88</v>
      </c>
    </row>
    <row r="44" spans="1:2" x14ac:dyDescent="0.25">
      <c r="A44" s="124" t="s">
        <v>89</v>
      </c>
      <c r="B44" s="53" t="s">
        <v>85</v>
      </c>
    </row>
    <row r="45" spans="1:2" ht="15.75" thickBot="1" x14ac:dyDescent="0.3">
      <c r="A45" s="125"/>
      <c r="B45" s="50" t="s">
        <v>86</v>
      </c>
    </row>
    <row r="46" spans="1:2" x14ac:dyDescent="0.25">
      <c r="A46" s="124" t="s">
        <v>90</v>
      </c>
      <c r="B46" s="53" t="s">
        <v>85</v>
      </c>
    </row>
    <row r="47" spans="1:2" ht="15.75" thickBot="1" x14ac:dyDescent="0.3">
      <c r="A47" s="125"/>
      <c r="B47" s="50" t="s">
        <v>86</v>
      </c>
    </row>
    <row r="48" spans="1:2" ht="15.75" thickBot="1" x14ac:dyDescent="0.3">
      <c r="A48" s="49" t="s">
        <v>91</v>
      </c>
      <c r="B48" s="50" t="s">
        <v>92</v>
      </c>
    </row>
    <row r="49" spans="1:2" x14ac:dyDescent="0.25">
      <c r="A49" s="124" t="s">
        <v>93</v>
      </c>
      <c r="B49" s="53" t="s">
        <v>94</v>
      </c>
    </row>
    <row r="50" spans="1:2" x14ac:dyDescent="0.25">
      <c r="A50" s="126"/>
      <c r="B50" s="53" t="s">
        <v>95</v>
      </c>
    </row>
    <row r="51" spans="1:2" x14ac:dyDescent="0.25">
      <c r="A51" s="126"/>
      <c r="B51" s="53" t="s">
        <v>96</v>
      </c>
    </row>
    <row r="52" spans="1:2" ht="15.75" thickBot="1" x14ac:dyDescent="0.3">
      <c r="A52" s="125"/>
      <c r="B52" s="50" t="s">
        <v>97</v>
      </c>
    </row>
  </sheetData>
  <mergeCells count="14">
    <mergeCell ref="A46:A47"/>
    <mergeCell ref="A49:A52"/>
    <mergeCell ref="A22:A25"/>
    <mergeCell ref="A30:A31"/>
    <mergeCell ref="A32:A33"/>
    <mergeCell ref="A37:A38"/>
    <mergeCell ref="A41:A42"/>
    <mergeCell ref="A44:A45"/>
    <mergeCell ref="A19:A20"/>
    <mergeCell ref="A3:A4"/>
    <mergeCell ref="A5:A6"/>
    <mergeCell ref="A10:A11"/>
    <mergeCell ref="A14:A15"/>
    <mergeCell ref="A17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OG_2021_12M</vt:lpstr>
      <vt:lpstr>Metadati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Signe Širova</cp:lastModifiedBy>
  <cp:lastPrinted>2020-02-11T13:38:19Z</cp:lastPrinted>
  <dcterms:created xsi:type="dcterms:W3CDTF">2019-04-26T13:12:59Z</dcterms:created>
  <dcterms:modified xsi:type="dcterms:W3CDTF">2022-04-03T11:55:49Z</dcterms:modified>
</cp:coreProperties>
</file>