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ML_2019\"/>
    </mc:Choice>
  </mc:AlternateContent>
  <bookViews>
    <workbookView xWindow="0" yWindow="0" windowWidth="28800" windowHeight="12480"/>
  </bookViews>
  <sheets>
    <sheet name="Rehosp_2019_12M" sheetId="6" r:id="rId1"/>
    <sheet name="Metadati" sheetId="2" r:id="rId2"/>
  </sheets>
  <definedNames>
    <definedName name="_xlnm._FilterDatabase" localSheetId="0" hidden="1">Rehosp_2019_12M!$A$8:$E$8</definedName>
    <definedName name="ML_dzemdiibas_UD" localSheetId="0">#REF!</definedName>
    <definedName name="ML_dzemdiibas_UD">#REF!</definedName>
    <definedName name="_xlnm.Print_Titles" localSheetId="0">Rehosp_2019_12M!$6:$8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6" l="1"/>
  <c r="M47" i="6" s="1"/>
  <c r="D56" i="6" l="1"/>
  <c r="D55" i="6"/>
  <c r="D54" i="6"/>
  <c r="D53" i="6"/>
  <c r="D52" i="6"/>
  <c r="D51" i="6"/>
  <c r="D50" i="6"/>
  <c r="D49" i="6"/>
  <c r="D45" i="6"/>
  <c r="D46" i="6"/>
  <c r="D43" i="6"/>
  <c r="D42" i="6"/>
  <c r="D41" i="6"/>
  <c r="D40" i="6"/>
  <c r="D39" i="6"/>
  <c r="D38" i="6"/>
  <c r="D37" i="6"/>
  <c r="D35" i="6"/>
  <c r="D34" i="6"/>
  <c r="D33" i="6"/>
  <c r="D32" i="6"/>
  <c r="M32" i="6" s="1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3" i="6"/>
  <c r="D12" i="6"/>
  <c r="D11" i="6"/>
  <c r="D10" i="6" l="1"/>
  <c r="M56" i="6"/>
  <c r="M55" i="6"/>
  <c r="M54" i="6"/>
  <c r="M53" i="6"/>
  <c r="M52" i="6"/>
  <c r="M51" i="6"/>
  <c r="M50" i="6"/>
  <c r="M49" i="6"/>
  <c r="M45" i="6"/>
  <c r="M46" i="6"/>
  <c r="M43" i="6"/>
  <c r="M42" i="6"/>
  <c r="M41" i="6"/>
  <c r="M40" i="6"/>
  <c r="M39" i="6"/>
  <c r="M38" i="6"/>
  <c r="M37" i="6"/>
  <c r="M35" i="6"/>
  <c r="M34" i="6"/>
  <c r="M33" i="6"/>
  <c r="M31" i="6"/>
  <c r="M29" i="6"/>
  <c r="M28" i="6"/>
  <c r="M27" i="6"/>
  <c r="M26" i="6"/>
  <c r="M25" i="6"/>
  <c r="M24" i="6"/>
  <c r="M23" i="6"/>
  <c r="M21" i="6"/>
  <c r="M20" i="6"/>
  <c r="M19" i="6"/>
  <c r="M18" i="6"/>
  <c r="M17" i="6"/>
  <c r="M16" i="6"/>
  <c r="M15" i="6"/>
  <c r="M13" i="6"/>
  <c r="M12" i="6"/>
  <c r="M11" i="6"/>
  <c r="L48" i="6"/>
  <c r="K48" i="6"/>
  <c r="J48" i="6"/>
  <c r="I48" i="6"/>
  <c r="H48" i="6"/>
  <c r="G48" i="6"/>
  <c r="F48" i="6"/>
  <c r="E48" i="6"/>
  <c r="D48" i="6"/>
  <c r="L44" i="6"/>
  <c r="K44" i="6"/>
  <c r="J44" i="6"/>
  <c r="I44" i="6"/>
  <c r="H44" i="6"/>
  <c r="G44" i="6"/>
  <c r="F44" i="6"/>
  <c r="E44" i="6"/>
  <c r="D44" i="6"/>
  <c r="L36" i="6"/>
  <c r="K36" i="6"/>
  <c r="J36" i="6"/>
  <c r="I36" i="6"/>
  <c r="H36" i="6"/>
  <c r="G36" i="6"/>
  <c r="F36" i="6"/>
  <c r="E36" i="6"/>
  <c r="D36" i="6"/>
  <c r="L30" i="6"/>
  <c r="K30" i="6"/>
  <c r="J30" i="6"/>
  <c r="I30" i="6"/>
  <c r="H30" i="6"/>
  <c r="G30" i="6"/>
  <c r="F30" i="6"/>
  <c r="E30" i="6"/>
  <c r="D30" i="6"/>
  <c r="C30" i="6"/>
  <c r="L22" i="6"/>
  <c r="K22" i="6"/>
  <c r="J22" i="6"/>
  <c r="I22" i="6"/>
  <c r="H22" i="6"/>
  <c r="G22" i="6"/>
  <c r="F22" i="6"/>
  <c r="E22" i="6"/>
  <c r="D22" i="6"/>
  <c r="L14" i="6"/>
  <c r="K14" i="6"/>
  <c r="J14" i="6"/>
  <c r="I14" i="6"/>
  <c r="H14" i="6"/>
  <c r="G14" i="6"/>
  <c r="F14" i="6"/>
  <c r="E14" i="6"/>
  <c r="D14" i="6"/>
  <c r="L10" i="6"/>
  <c r="K10" i="6"/>
  <c r="J10" i="6"/>
  <c r="I10" i="6"/>
  <c r="H10" i="6"/>
  <c r="G10" i="6"/>
  <c r="F10" i="6"/>
  <c r="E10" i="6"/>
  <c r="C48" i="6"/>
  <c r="C44" i="6"/>
  <c r="C36" i="6"/>
  <c r="C22" i="6"/>
  <c r="C14" i="6"/>
  <c r="C10" i="6"/>
  <c r="D9" i="6" l="1"/>
  <c r="M48" i="6"/>
  <c r="M10" i="6"/>
  <c r="M30" i="6"/>
  <c r="M44" i="6"/>
  <c r="M14" i="6"/>
  <c r="M22" i="6"/>
  <c r="M36" i="6"/>
  <c r="L9" i="6"/>
  <c r="K9" i="6"/>
  <c r="G9" i="6"/>
  <c r="F9" i="6"/>
  <c r="J9" i="6"/>
  <c r="H9" i="6"/>
  <c r="E9" i="6"/>
  <c r="I9" i="6"/>
  <c r="C9" i="6"/>
  <c r="M9" i="6" l="1"/>
</calcChain>
</file>

<file path=xl/sharedStrings.xml><?xml version="1.0" encoding="utf-8"?>
<sst xmlns="http://schemas.openxmlformats.org/spreadsheetml/2006/main" count="180" uniqueCount="176">
  <si>
    <t>Atkārtoti hospitalizēti tajā pašā vai nākamajā dienā</t>
  </si>
  <si>
    <t>Tajā pašā vai nākamajā dienā hospitalizēto pacientu īpatsvars no visām hospitalizācijām</t>
  </si>
  <si>
    <t>Rehospitalizēto pacientu skaits kopā</t>
  </si>
  <si>
    <t>t.sk. tajā pašā ārstniecības iestādē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</si>
  <si>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</si>
  <si>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</si>
  <si>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</si>
  <si>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</si>
  <si>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</si>
  <si>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</si>
  <si>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</si>
  <si>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</si>
  <si>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</si>
  <si>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</si>
  <si>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</si>
  <si>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</si>
  <si>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</si>
  <si>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</si>
  <si>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</si>
  <si>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</si>
  <si>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</si>
  <si>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</si>
  <si>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</si>
  <si>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</si>
  <si>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</si>
  <si>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</si>
  <si>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</si>
  <si>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</si>
  <si>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</si>
  <si>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</si>
  <si>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</si>
  <si>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</si>
  <si>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</si>
  <si>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</si>
  <si>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</si>
  <si>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</si>
  <si>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</si>
  <si>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</si>
  <si>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</si>
  <si>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</si>
  <si>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</si>
  <si>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</si>
  <si>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320200001</t>
  </si>
  <si>
    <t>400200024</t>
  </si>
  <si>
    <t>761200001</t>
  </si>
  <si>
    <t>680200030</t>
  </si>
  <si>
    <t>641600001</t>
  </si>
  <si>
    <t>840200047</t>
  </si>
  <si>
    <t>801600003</t>
  </si>
  <si>
    <t>010011804</t>
  </si>
  <si>
    <t>010011803</t>
  </si>
  <si>
    <t>010000234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</si>
  <si>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</si>
  <si>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</si>
  <si>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</si>
  <si>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</si>
  <si>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</si>
  <si>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</si>
  <si>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</si>
  <si>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</si>
  <si>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</si>
  <si>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</si>
  <si>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</si>
  <si>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050020401</t>
  </si>
  <si>
    <t>090020301</t>
  </si>
  <si>
    <t>110000048</t>
  </si>
  <si>
    <t>170020401</t>
  </si>
  <si>
    <t>210020301</t>
  </si>
  <si>
    <t>250000092</t>
  </si>
  <si>
    <t>270020302</t>
  </si>
  <si>
    <t>560800007</t>
  </si>
  <si>
    <t>661400011</t>
  </si>
  <si>
    <t>050012101</t>
  </si>
  <si>
    <t>130013001</t>
  </si>
  <si>
    <t>170010601</t>
  </si>
  <si>
    <t>010020302</t>
  </si>
  <si>
    <t>010021301</t>
  </si>
  <si>
    <t>010012202</t>
  </si>
  <si>
    <t>090012101</t>
  </si>
  <si>
    <t>941800004</t>
  </si>
  <si>
    <t>010011401</t>
  </si>
  <si>
    <t>AI kods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</si>
  <si>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</si>
  <si>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</si>
  <si>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</si>
  <si>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</si>
  <si>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</si>
  <si>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</si>
  <si>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</si>
  <si>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</si>
  <si>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</si>
  <si>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</si>
  <si>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</si>
  <si>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</si>
  <si>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</si>
  <si>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</si>
  <si>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</si>
  <si>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</si>
  <si>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</si>
  <si>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</si>
  <si>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</si>
  <si>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</si>
  <si>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</si>
  <si>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</si>
  <si>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</si>
  <si>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Uz mājām izrakstīto pacientu, kas atkārtoti hospitalizēti tajā pašā vai nākamajā dienā īpatsvars</t>
  </si>
  <si>
    <t>Rehospitalizāciju skaits tajā pašā vai nākamajā dienā</t>
  </si>
  <si>
    <t>-Nacionālā veselības dienesta Stacionāro pakalpojumu datu bāze</t>
  </si>
  <si>
    <t>(Rehospitalizāciju skaits tajā pašā vai nākamajā dienā /Kopējais hospitalizāciju skaits) *100</t>
  </si>
  <si>
    <t>Uz mājām izrakstīto pacientu (izrakstīšanās kustība 31), kas atkārtoti hospitalizēti tajā pašā vai nākamajā dienā skaits</t>
  </si>
  <si>
    <t>Kopējais hospitalizāciju skaits</t>
  </si>
  <si>
    <r>
      <t>-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Times New Roman"/>
        <family val="1"/>
        <charset val="186"/>
      </rPr>
      <t>rehospitalizāciju skaitā ieskaita pacientus, kas izrakstīti uz mājām (izrakstīšanās kustība 31) un kas atkārtoti hospitalizēti tajā pašā vai nākamajā dienā</t>
    </r>
    <r>
      <rPr>
        <sz val="8"/>
        <color theme="1"/>
        <rFont val="Calibri"/>
        <family val="2"/>
        <charset val="186"/>
        <scheme val="minor"/>
      </rPr>
      <t> </t>
    </r>
  </si>
  <si>
    <t xml:space="preserve">- rehospitalizāciju skaitā neieskaita pacientus, kam nākamā hospitalizācija ir aprūpe vai rehabilitācija </t>
  </si>
  <si>
    <t>(GPF kods:</t>
  </si>
  <si>
    <t>BP002.1 Pakalpojumi aprūpes slimnīcā vai aprūpes gultā (3.4.);</t>
  </si>
  <si>
    <t>BP260.1 Paliatīvā aprūpe (3.2.26.);</t>
  </si>
  <si>
    <t>FN030.1 Aprūpe pacientam, kuram nepieciešama ilgstoša mākslīgā plaušu ventilācija;</t>
  </si>
  <si>
    <t>FP002.1 Pielikums programmai - pakalpojumi aprūpes slimnīcā vai aprūpes gultā;</t>
  </si>
  <si>
    <t>FP036.1 Zāļu rezistenta tuberkulozes pacienta paliatīvā aprūpe;</t>
  </si>
  <si>
    <t>BP181.1 Medicīniskā rehabilitācija stacionārā, tai skaitā,rehabilitācija pacientiem ar muguras smadzeņu šķērsbojājumu (spinālie pacienti)(3.2.18.1.);</t>
  </si>
  <si>
    <t>BP182.1 Rehabilitācija pieaugušiem (3.2.18.2.);</t>
  </si>
  <si>
    <t>BP183.1 Rehabilitācija bērniem (3.2.18.3.);</t>
  </si>
  <si>
    <t>BP184.1 Ilgstoši mākslīgi ventilējamā pacienta medicīniskā rehabilitācija (3.2.18.4.);</t>
  </si>
  <si>
    <t>BP480.1 Rehabilitācija pēc insulta vienības (3.2.48.);</t>
  </si>
  <si>
    <t>BP502.01 Narkomānu rehabilitācija stacionārā pieaugušajiem;</t>
  </si>
  <si>
    <t>BP502.02 Narkomānu rehabilitācija stacionārā bērniem;</t>
  </si>
  <si>
    <t>FP502.01 Pielikums programmai- Narkomānu rehabilitācija stacionārā pieaugušajiem)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</si>
  <si>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Reizi pusgadā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</si>
  <si>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Rehospitalizētie pacienti</t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</si>
  <si>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</si>
  <si>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</si>
  <si>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- rehospitalizāciju skaitā neieskaita pacientus, kam nākamā hospitalizācija ir plānveida (iestāšanās kustības kods 16 vai 19)</t>
    </r>
    <r>
      <rPr>
        <sz val="8"/>
        <rFont val="Calibri"/>
        <family val="2"/>
        <charset val="186"/>
        <scheme val="minor"/>
      </rPr>
      <t> </t>
    </r>
  </si>
  <si>
    <t xml:space="preserve">*ar 2018. gada 1. pusgadu izslēgšanas kritēriji papildināti ar nosacījumu, ka rehospitalizāciju skaitā neieskaita pacientus, kam nākamā hospitalizācija ir plānveida (iestāšanās kustības kods 16 vai 19) </t>
  </si>
  <si>
    <t>Ārstniecības iestāde (AI)</t>
  </si>
  <si>
    <t>BP700.1 Hronisko pacientu aprūpe ar ārstēšanās ilgumu līdz 10 gultasdienām</t>
  </si>
  <si>
    <t>FP700.1 Pielikums programmai Hronisko pacientu aprūpe, ar ārstēšanās ilgumu līdz 10 gultasdienām</t>
  </si>
  <si>
    <t>BP700.2 Hronisko pacientu aprūpe ar ārstēšanās ilgumu 11 vai vairāk gultasdienas</t>
  </si>
  <si>
    <t>FP700.2  	Pielikums programmai Hronisko pacientu aprūpe pacients ar ārstēšanās ilgumu 11 vai vairāk gultasdienas</t>
  </si>
  <si>
    <t>660200027</t>
  </si>
  <si>
    <t>Limbažu slimnīca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</si>
  <si>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</si>
  <si>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</si>
  <si>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</si>
  <si>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</si>
  <si>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</si>
  <si>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</si>
  <si>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Nacionālais rehabilitācijas centrs "Vaivari"</t>
  </si>
  <si>
    <t>Specializētās ārstniecības iestādes</t>
  </si>
  <si>
    <t>BP185.1 Rehabilitācija bērniem (2.20.5)</t>
  </si>
  <si>
    <t>FP800.1 Subakūtā rehabilitācija pieaugušajiem (augstas aprūpes intensitātes)</t>
  </si>
  <si>
    <t>FP800.2 Subakūtā rehabilitācija pieaugušajiem (zemas aprūpes intensitātes)</t>
  </si>
  <si>
    <t>FP800.3 Ilgtermiņa rehabilitācija/ dinamiskā novērošana pieaugušajiem (augstas aprūpes intensitātes)</t>
  </si>
  <si>
    <t>FP800.5 Subakūtā rehabilitācija bērniem (augstas aprūpes intensitātes)</t>
  </si>
  <si>
    <t>FP800.7 Ilgtermiņa rehabilitācija/ dinamiskā novērošana bērniem (augstas aprūpes intensitātes)</t>
  </si>
  <si>
    <t>Pamatojums datu apkopošanai-28.08.2018.Ministru kabineta noteikumi nr. 555 "Veselības aprūpes pakalpojumu organizēšanas un samaksas  kārtība"</t>
  </si>
  <si>
    <t>Kopējais hospitalizēto pacientu skaits</t>
  </si>
  <si>
    <t>Kopā/ Vidēji</t>
  </si>
  <si>
    <t>t.sk. citās V līmeņa AI</t>
  </si>
  <si>
    <t>t.sk. citās IV līmeņa AI</t>
  </si>
  <si>
    <t>t.sk. citās III līmeņa AI</t>
  </si>
  <si>
    <t>t.sk. citās II līmeņa AI</t>
  </si>
  <si>
    <t>t.sk. citās I līmeņa AI</t>
  </si>
  <si>
    <t>t.sk. citās  specializētās AI</t>
  </si>
  <si>
    <t>t.sk. citās 
V līmeņa specializētās AI</t>
  </si>
  <si>
    <t>4=5+6+7+8+9+10+11+12</t>
  </si>
  <si>
    <t>13=4/3*100</t>
  </si>
  <si>
    <r>
      <t>Pārskats par uz mājām izrakstītiem pacientiem, kas atkārtoti hospitalizēti tajā pašā vai nākamajā dienā</t>
    </r>
    <r>
      <rPr>
        <sz val="12"/>
        <rFont val="Times New Roman"/>
        <family val="1"/>
        <charset val="186"/>
      </rPr>
      <t xml:space="preserve"> (neieskaitot pacientus, kam nākamā hospitalizācija ir aprūpe, rehabilitācija vai ar plānveida iestāšanās kustību*)</t>
    </r>
  </si>
  <si>
    <t>FP184.1 Pielikums programmai "Ilgstoši mākslīgi ventilējamā pacienta medicīniskā rehabilitācija"</t>
  </si>
  <si>
    <t>FP502.02 Pielikums programmai- Narkomānu rehabilitācija stacionārā bērniem</t>
  </si>
  <si>
    <t>FP800.4 Ilgtermiņa rehabilitācija/ dinamiskā novērošana pieaugušajiem (zemas aprūpes intensitātes)</t>
  </si>
  <si>
    <t>FP800.6 Subakūtā rehabilitācija bērniem (zemas aprūpes intensitātes)</t>
  </si>
  <si>
    <t>FP800.8 Ilgtermiņa rehabilitācija/ dinamiskā novērošana bērniem (zemas aprūpes intensitātes)</t>
  </si>
  <si>
    <t>FP800.9 Perinatālā periodā radušos stāvokļu rehabilitācija</t>
  </si>
  <si>
    <t>Atskaite ietver stacionārās kartes apmaksājamā statusā, ar izrakstīšanas datumu no 1.janvāra līdz 31.decembrim.</t>
  </si>
  <si>
    <t>Pārskata periods: 2019. gada janvāris - decembris</t>
  </si>
  <si>
    <t>(veiktais darbs, neiekļaujot nekvotējamos stacionāros pakalpojumus, kas nav iekļauti rēķinā)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</si>
</sst>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_-* #,##0.00\ _L_s_-;\-* #,##0.00\ _L_s_-;_-* &quot;-&quot;??\ _L_s_-;_-@_-"/>
    <numFmt numFmtId="166" formatCode="_(* #,##0.00_);_(* \(#,##0.00\);_(* &quot;-&quot;??_);_(@_)"/>
    <numFmt numFmtId="167" formatCode="_-* #,##0_-;\-* #,##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8"/>
      <color theme="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b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4" fillId="0" borderId="0"/>
    <xf numFmtId="9" fontId="1" fillId="0" borderId="0" applyFont="0" applyFill="0" applyBorder="0" applyAlignment="0" applyProtection="0"/>
    <xf numFmtId="0" fontId="15" fillId="0" borderId="0"/>
    <xf numFmtId="0" fontId="8" fillId="0" borderId="0"/>
    <xf numFmtId="0" fontId="13" fillId="0" borderId="0"/>
    <xf numFmtId="0" fontId="26" fillId="0" borderId="0"/>
    <xf numFmtId="0" fontId="15" fillId="0" borderId="0"/>
    <xf numFmtId="0" fontId="15" fillId="0" borderId="0"/>
    <xf numFmtId="0" fontId="10" fillId="0" borderId="0"/>
    <xf numFmtId="166" fontId="13" fillId="0" borderId="0" applyFont="0" applyFill="0" applyBorder="0" applyAlignment="0" applyProtection="0"/>
  </cellStyleXfs>
  <cellXfs count="104">
    <xf numFmtId="0" fontId="0" fillId="0" borderId="0" xfId="0"/>
    <xf numFmtId="0" fontId="8" fillId="0" borderId="0" xfId="25" applyFont="1"/>
    <xf numFmtId="0" fontId="17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3" fillId="0" borderId="0" xfId="26" applyFont="1"/>
    <xf numFmtId="0" fontId="24" fillId="0" borderId="3" xfId="26" applyFont="1" applyBorder="1" applyAlignment="1">
      <alignment horizontal="left" vertical="center" wrapText="1"/>
    </xf>
    <xf numFmtId="0" fontId="23" fillId="0" borderId="0" xfId="28" applyFont="1"/>
    <xf numFmtId="0" fontId="2" fillId="0" borderId="0" xfId="27" applyFont="1"/>
    <xf numFmtId="0" fontId="4" fillId="0" borderId="0" xfId="27" applyFont="1"/>
    <xf numFmtId="0" fontId="4" fillId="3" borderId="1" xfId="27" applyFont="1" applyFill="1" applyBorder="1" applyAlignment="1">
      <alignment horizontal="left" indent="1"/>
    </xf>
    <xf numFmtId="0" fontId="4" fillId="3" borderId="13" xfId="27" applyFont="1" applyFill="1" applyBorder="1"/>
    <xf numFmtId="167" fontId="4" fillId="3" borderId="1" xfId="31" applyNumberFormat="1" applyFont="1" applyFill="1" applyBorder="1" applyAlignment="1">
      <alignment horizontal="right"/>
    </xf>
    <xf numFmtId="167" fontId="4" fillId="3" borderId="12" xfId="31" applyNumberFormat="1" applyFont="1" applyFill="1" applyBorder="1" applyAlignment="1">
      <alignment horizontal="right"/>
    </xf>
    <xf numFmtId="0" fontId="2" fillId="0" borderId="2" xfId="27" applyFont="1" applyBorder="1" applyAlignment="1">
      <alignment horizontal="left" indent="2"/>
    </xf>
    <xf numFmtId="0" fontId="2" fillId="0" borderId="4" xfId="27" applyFont="1" applyBorder="1"/>
    <xf numFmtId="167" fontId="2" fillId="0" borderId="2" xfId="31" applyNumberFormat="1" applyFont="1" applyBorder="1" applyAlignment="1">
      <alignment horizontal="right"/>
    </xf>
    <xf numFmtId="167" fontId="2" fillId="0" borderId="3" xfId="31" applyNumberFormat="1" applyFont="1" applyBorder="1" applyAlignment="1">
      <alignment horizontal="right"/>
    </xf>
    <xf numFmtId="167" fontId="2" fillId="0" borderId="2" xfId="31" applyNumberFormat="1" applyFont="1" applyBorder="1" applyAlignment="1">
      <alignment horizontal="left"/>
    </xf>
    <xf numFmtId="167" fontId="2" fillId="0" borderId="3" xfId="31" applyNumberFormat="1" applyFont="1" applyBorder="1" applyAlignment="1">
      <alignment horizontal="left"/>
    </xf>
    <xf numFmtId="0" fontId="2" fillId="0" borderId="14" xfId="27" applyFont="1" applyBorder="1" applyAlignment="1">
      <alignment horizontal="left" indent="2"/>
    </xf>
    <xf numFmtId="0" fontId="2" fillId="0" borderId="16" xfId="27" applyFont="1" applyBorder="1"/>
    <xf numFmtId="167" fontId="2" fillId="0" borderId="14" xfId="31" applyNumberFormat="1" applyFont="1" applyBorder="1" applyAlignment="1">
      <alignment horizontal="left"/>
    </xf>
    <xf numFmtId="167" fontId="2" fillId="0" borderId="15" xfId="31" applyNumberFormat="1" applyFont="1" applyBorder="1" applyAlignment="1">
      <alignment horizontal="left"/>
    </xf>
    <xf numFmtId="167" fontId="4" fillId="3" borderId="1" xfId="31" applyNumberFormat="1" applyFont="1" applyFill="1" applyBorder="1" applyAlignment="1">
      <alignment horizontal="left"/>
    </xf>
    <xf numFmtId="167" fontId="4" fillId="3" borderId="12" xfId="31" applyNumberFormat="1" applyFont="1" applyFill="1" applyBorder="1" applyAlignment="1">
      <alignment horizontal="left"/>
    </xf>
    <xf numFmtId="167" fontId="2" fillId="0" borderId="2" xfId="31" applyNumberFormat="1" applyFont="1" applyBorder="1" applyAlignment="1">
      <alignment horizontal="right" vertical="center"/>
    </xf>
    <xf numFmtId="167" fontId="2" fillId="0" borderId="3" xfId="31" applyNumberFormat="1" applyFont="1" applyBorder="1" applyAlignment="1">
      <alignment horizontal="right" vertical="center"/>
    </xf>
    <xf numFmtId="167" fontId="2" fillId="0" borderId="14" xfId="31" applyNumberFormat="1" applyFont="1" applyBorder="1" applyAlignment="1">
      <alignment horizontal="right"/>
    </xf>
    <xf numFmtId="167" fontId="2" fillId="0" borderId="15" xfId="31" applyNumberFormat="1" applyFont="1" applyBorder="1" applyAlignment="1">
      <alignment horizontal="right"/>
    </xf>
    <xf numFmtId="0" fontId="2" fillId="2" borderId="3" xfId="24" applyNumberFormat="1" applyFont="1" applyFill="1" applyBorder="1" applyAlignment="1" applyProtection="1">
      <alignment horizontal="center" vertical="center" wrapText="1"/>
    </xf>
    <xf numFmtId="0" fontId="6" fillId="0" borderId="3" xfId="30" applyFont="1" applyBorder="1" applyAlignment="1">
      <alignment horizontal="center" vertical="center" wrapText="1"/>
    </xf>
    <xf numFmtId="0" fontId="4" fillId="2" borderId="19" xfId="27" applyFont="1" applyFill="1" applyBorder="1"/>
    <xf numFmtId="0" fontId="4" fillId="2" borderId="20" xfId="27" applyFont="1" applyFill="1" applyBorder="1"/>
    <xf numFmtId="167" fontId="4" fillId="2" borderId="19" xfId="31" applyNumberFormat="1" applyFont="1" applyFill="1" applyBorder="1" applyAlignment="1">
      <alignment horizontal="right"/>
    </xf>
    <xf numFmtId="167" fontId="4" fillId="2" borderId="21" xfId="31" applyNumberFormat="1" applyFont="1" applyFill="1" applyBorder="1" applyAlignment="1">
      <alignment horizontal="right"/>
    </xf>
    <xf numFmtId="0" fontId="3" fillId="0" borderId="0" xfId="27" applyFont="1"/>
    <xf numFmtId="0" fontId="6" fillId="0" borderId="2" xfId="30" applyFont="1" applyBorder="1" applyAlignment="1">
      <alignment horizontal="center" vertical="center" wrapText="1"/>
    </xf>
    <xf numFmtId="0" fontId="6" fillId="0" borderId="4" xfId="30" applyFont="1" applyBorder="1" applyAlignment="1">
      <alignment horizontal="center" vertical="center" wrapText="1"/>
    </xf>
    <xf numFmtId="0" fontId="4" fillId="2" borderId="2" xfId="24" applyNumberFormat="1" applyFont="1" applyFill="1" applyBorder="1" applyAlignment="1" applyProtection="1">
      <alignment horizontal="center" vertical="center" wrapText="1"/>
    </xf>
    <xf numFmtId="0" fontId="2" fillId="2" borderId="4" xfId="24" applyNumberFormat="1" applyFont="1" applyFill="1" applyBorder="1" applyAlignment="1" applyProtection="1">
      <alignment horizontal="center" vertical="center" wrapText="1"/>
    </xf>
    <xf numFmtId="167" fontId="4" fillId="2" borderId="20" xfId="31" applyNumberFormat="1" applyFont="1" applyFill="1" applyBorder="1" applyAlignment="1">
      <alignment horizontal="right"/>
    </xf>
    <xf numFmtId="167" fontId="4" fillId="3" borderId="13" xfId="31" applyNumberFormat="1" applyFont="1" applyFill="1" applyBorder="1" applyAlignment="1">
      <alignment horizontal="right"/>
    </xf>
    <xf numFmtId="167" fontId="2" fillId="0" borderId="4" xfId="31" applyNumberFormat="1" applyFont="1" applyBorder="1" applyAlignment="1">
      <alignment horizontal="right"/>
    </xf>
    <xf numFmtId="167" fontId="2" fillId="0" borderId="4" xfId="31" applyNumberFormat="1" applyFont="1" applyBorder="1" applyAlignment="1">
      <alignment horizontal="left"/>
    </xf>
    <xf numFmtId="167" fontId="2" fillId="0" borderId="16" xfId="31" applyNumberFormat="1" applyFont="1" applyBorder="1" applyAlignment="1">
      <alignment horizontal="left"/>
    </xf>
    <xf numFmtId="167" fontId="4" fillId="3" borderId="13" xfId="31" applyNumberFormat="1" applyFont="1" applyFill="1" applyBorder="1" applyAlignment="1">
      <alignment horizontal="left"/>
    </xf>
    <xf numFmtId="167" fontId="2" fillId="0" borderId="4" xfId="31" applyNumberFormat="1" applyFont="1" applyBorder="1" applyAlignment="1">
      <alignment horizontal="right" vertical="center"/>
    </xf>
    <xf numFmtId="167" fontId="2" fillId="0" borderId="16" xfId="31" applyNumberFormat="1" applyFont="1" applyBorder="1" applyAlignment="1">
      <alignment horizontal="right"/>
    </xf>
    <xf numFmtId="0" fontId="22" fillId="0" borderId="0" xfId="30" applyFont="1" applyAlignment="1"/>
    <xf numFmtId="0" fontId="6" fillId="0" borderId="22" xfId="30" applyFont="1" applyBorder="1" applyAlignment="1">
      <alignment horizontal="center" vertical="center" wrapText="1"/>
    </xf>
    <xf numFmtId="167" fontId="4" fillId="2" borderId="24" xfId="31" applyNumberFormat="1" applyFont="1" applyFill="1" applyBorder="1" applyAlignment="1">
      <alignment horizontal="right"/>
    </xf>
    <xf numFmtId="167" fontId="4" fillId="3" borderId="23" xfId="31" applyNumberFormat="1" applyFont="1" applyFill="1" applyBorder="1" applyAlignment="1">
      <alignment horizontal="right"/>
    </xf>
    <xf numFmtId="167" fontId="2" fillId="0" borderId="22" xfId="31" applyNumberFormat="1" applyFont="1" applyBorder="1" applyAlignment="1">
      <alignment horizontal="right"/>
    </xf>
    <xf numFmtId="167" fontId="2" fillId="0" borderId="22" xfId="31" applyNumberFormat="1" applyFont="1" applyBorder="1" applyAlignment="1">
      <alignment horizontal="left"/>
    </xf>
    <xf numFmtId="167" fontId="2" fillId="0" borderId="25" xfId="31" applyNumberFormat="1" applyFont="1" applyBorder="1" applyAlignment="1">
      <alignment horizontal="left"/>
    </xf>
    <xf numFmtId="167" fontId="4" fillId="3" borderId="23" xfId="31" applyNumberFormat="1" applyFont="1" applyFill="1" applyBorder="1" applyAlignment="1">
      <alignment horizontal="left"/>
    </xf>
    <xf numFmtId="167" fontId="2" fillId="0" borderId="22" xfId="31" applyNumberFormat="1" applyFont="1" applyBorder="1" applyAlignment="1">
      <alignment horizontal="right" vertical="center"/>
    </xf>
    <xf numFmtId="167" fontId="2" fillId="0" borderId="25" xfId="31" applyNumberFormat="1" applyFont="1" applyBorder="1" applyAlignment="1">
      <alignment horizontal="right"/>
    </xf>
    <xf numFmtId="0" fontId="6" fillId="0" borderId="18" xfId="30" applyFont="1" applyBorder="1" applyAlignment="1">
      <alignment horizontal="center" vertical="center" wrapText="1"/>
    </xf>
    <xf numFmtId="164" fontId="4" fillId="2" borderId="7" xfId="1" applyNumberFormat="1" applyFont="1" applyFill="1" applyBorder="1" applyAlignment="1"/>
    <xf numFmtId="164" fontId="4" fillId="3" borderId="26" xfId="1" applyNumberFormat="1" applyFont="1" applyFill="1" applyBorder="1" applyAlignment="1"/>
    <xf numFmtId="164" fontId="2" fillId="0" borderId="18" xfId="1" applyNumberFormat="1" applyFont="1" applyBorder="1" applyAlignment="1"/>
    <xf numFmtId="164" fontId="2" fillId="0" borderId="27" xfId="1" applyNumberFormat="1" applyFont="1" applyBorder="1" applyAlignment="1"/>
    <xf numFmtId="164" fontId="2" fillId="0" borderId="18" xfId="1" applyNumberFormat="1" applyFont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0" xfId="25" applyFont="1" applyFill="1"/>
    <xf numFmtId="0" fontId="2" fillId="0" borderId="28" xfId="27" applyFont="1" applyBorder="1" applyAlignment="1">
      <alignment horizontal="left" indent="2"/>
    </xf>
    <xf numFmtId="0" fontId="2" fillId="0" borderId="29" xfId="27" applyFont="1" applyBorder="1"/>
    <xf numFmtId="167" fontId="2" fillId="0" borderId="30" xfId="31" applyNumberFormat="1" applyFont="1" applyBorder="1" applyAlignment="1">
      <alignment horizontal="left"/>
    </xf>
    <xf numFmtId="167" fontId="2" fillId="0" borderId="28" xfId="31" applyNumberFormat="1" applyFont="1" applyBorder="1" applyAlignment="1">
      <alignment horizontal="left"/>
    </xf>
    <xf numFmtId="167" fontId="2" fillId="0" borderId="31" xfId="31" applyNumberFormat="1" applyFont="1" applyBorder="1" applyAlignment="1">
      <alignment horizontal="left"/>
    </xf>
    <xf numFmtId="167" fontId="2" fillId="0" borderId="29" xfId="31" applyNumberFormat="1" applyFont="1" applyBorder="1" applyAlignment="1">
      <alignment horizontal="left"/>
    </xf>
    <xf numFmtId="164" fontId="2" fillId="0" borderId="32" xfId="1" applyNumberFormat="1" applyFont="1" applyBorder="1" applyAlignment="1"/>
    <xf numFmtId="0" fontId="27" fillId="0" borderId="0" xfId="27" applyFont="1" applyAlignment="1">
      <alignment horizontal="left" vertical="center"/>
    </xf>
    <xf numFmtId="0" fontId="28" fillId="0" borderId="0" xfId="3" applyFont="1"/>
    <xf numFmtId="0" fontId="23" fillId="0" borderId="0" xfId="28" applyFont="1" applyFill="1"/>
    <xf numFmtId="0" fontId="23" fillId="0" borderId="0" xfId="26" applyFont="1" applyAlignment="1">
      <alignment horizontal="center"/>
    </xf>
    <xf numFmtId="0" fontId="23" fillId="0" borderId="17" xfId="26" applyFont="1" applyBorder="1" applyAlignment="1">
      <alignment horizontal="center"/>
    </xf>
    <xf numFmtId="0" fontId="4" fillId="2" borderId="26" xfId="24" applyNumberFormat="1" applyFont="1" applyFill="1" applyBorder="1" applyAlignment="1" applyProtection="1">
      <alignment horizontal="center" vertical="center" wrapText="1"/>
    </xf>
    <xf numFmtId="0" fontId="4" fillId="2" borderId="18" xfId="24" applyNumberFormat="1" applyFont="1" applyFill="1" applyBorder="1" applyAlignment="1" applyProtection="1">
      <alignment horizontal="center" vertical="center" wrapText="1"/>
    </xf>
    <xf numFmtId="0" fontId="4" fillId="2" borderId="1" xfId="24" applyNumberFormat="1" applyFont="1" applyFill="1" applyBorder="1" applyAlignment="1" applyProtection="1">
      <alignment horizontal="center" vertical="center" wrapText="1"/>
    </xf>
    <xf numFmtId="0" fontId="4" fillId="2" borderId="12" xfId="24" applyNumberFormat="1" applyFont="1" applyFill="1" applyBorder="1" applyAlignment="1" applyProtection="1">
      <alignment horizontal="center" vertical="center" wrapText="1"/>
    </xf>
    <xf numFmtId="0" fontId="4" fillId="2" borderId="13" xfId="24" applyNumberFormat="1" applyFont="1" applyFill="1" applyBorder="1" applyAlignment="1" applyProtection="1">
      <alignment horizontal="center" vertical="center" wrapText="1"/>
    </xf>
    <xf numFmtId="0" fontId="25" fillId="0" borderId="3" xfId="26" applyFont="1" applyBorder="1" applyAlignment="1">
      <alignment horizontal="center" vertical="center" wrapText="1"/>
    </xf>
    <xf numFmtId="0" fontId="5" fillId="0" borderId="0" xfId="2" applyFont="1" applyAlignment="1">
      <alignment horizontal="left" wrapText="1"/>
    </xf>
    <xf numFmtId="0" fontId="4" fillId="2" borderId="1" xfId="29" applyFont="1" applyFill="1" applyBorder="1" applyAlignment="1">
      <alignment horizontal="center" vertical="center" wrapText="1"/>
    </xf>
    <xf numFmtId="0" fontId="4" fillId="2" borderId="2" xfId="29" applyFont="1" applyFill="1" applyBorder="1" applyAlignment="1">
      <alignment horizontal="center" vertical="center" wrapText="1"/>
    </xf>
    <xf numFmtId="0" fontId="4" fillId="2" borderId="13" xfId="29" applyFont="1" applyFill="1" applyBorder="1" applyAlignment="1">
      <alignment horizontal="center" vertical="center" wrapText="1"/>
    </xf>
    <xf numFmtId="0" fontId="4" fillId="2" borderId="4" xfId="29" applyFont="1" applyFill="1" applyBorder="1" applyAlignment="1">
      <alignment horizontal="center" vertical="center" wrapText="1"/>
    </xf>
    <xf numFmtId="0" fontId="4" fillId="2" borderId="23" xfId="29" applyFont="1" applyFill="1" applyBorder="1" applyAlignment="1">
      <alignment horizontal="center" vertical="center" wrapText="1"/>
    </xf>
    <xf numFmtId="0" fontId="4" fillId="2" borderId="22" xfId="29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32">
    <cellStyle name="Comma 2" xfId="4"/>
    <cellStyle name="Comma 2 2" xfId="8"/>
    <cellStyle name="Comma 2 2 2" xfId="16"/>
    <cellStyle name="Comma 2 3" xfId="13"/>
    <cellStyle name="Comma 2 4" xfId="31"/>
    <cellStyle name="Comma 3" xfId="17"/>
    <cellStyle name="Comma 4" xfId="6"/>
    <cellStyle name="Comma 4 2" xfId="18"/>
    <cellStyle name="Comma 5" xfId="9"/>
    <cellStyle name="Comma_R0001_veiktais_darbs_2009_UZŅEMŠANAS_NODAĻA" xfId="24"/>
    <cellStyle name="Comma_R0001_veiktais_darbs_2009_UZŅEMŠANAS_NODAĻA 2" xfId="29"/>
    <cellStyle name="Normal" xfId="0" builtinId="0"/>
    <cellStyle name="Normal 10" xfId="30"/>
    <cellStyle name="Normal 2" xfId="11"/>
    <cellStyle name="Normal 2 2" xfId="19"/>
    <cellStyle name="Normal 2 2 2" xfId="25"/>
    <cellStyle name="Normal 2 3" xfId="20"/>
    <cellStyle name="Normal 2 4" xfId="2"/>
    <cellStyle name="Normal 2 5" xfId="27"/>
    <cellStyle name="Normal 3" xfId="3"/>
    <cellStyle name="Normal 4" xfId="21"/>
    <cellStyle name="Normal 5" xfId="15"/>
    <cellStyle name="Normal 9" xfId="22"/>
    <cellStyle name="Normal_parskatu_tabulas_uz5_III_rikojumam 2" xfId="26"/>
    <cellStyle name="Normal_rindu_garums_veidlapa" xfId="28"/>
    <cellStyle name="Percent" xfId="1" builtinId="5"/>
    <cellStyle name="Percent 2" xfId="5"/>
    <cellStyle name="Percent 2 2" xfId="12"/>
    <cellStyle name="Percent 3" xfId="14"/>
    <cellStyle name="Percent 4" xfId="7"/>
    <cellStyle name="Percent 4 2" xfId="23"/>
    <cellStyle name="Percent 5" xfId="10"/>
  </cellStyles>
  <dxfs count="0"/>
  <tableStyles count="0" defaultTableStyle="TableStyleMedium2" defaultPivotStyle="PivotStyleLight16"/>
  <colors>
    <mruColors>
      <color rgb="FFFF9900"/>
      <color rgb="FFECA518"/>
      <color rgb="FFFFF9F3"/>
      <color rgb="FFFFF0E1"/>
      <color rgb="FFF4D5B6"/>
      <color rgb="FFFFEAD9"/>
      <color rgb="FFFEE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81BE1B6C-8F31-4ABE-9018-E36AC0EF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5033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O11" sqref="O11"/>
    </sheetView>
  </sheetViews>
  <sheetFormatPr defaultRowHeight="15.75" x14ac:dyDescent="0.25"/>
  <cols>
    <col min="1" max="1" width="45.140625" style="15" customWidth="1"/>
    <col min="2" max="2" width="11.28515625" style="15" bestFit="1" customWidth="1"/>
    <col min="3" max="3" width="13.28515625" style="15" customWidth="1"/>
    <col min="4" max="4" width="16" style="15" customWidth="1"/>
    <col min="5" max="5" width="12.5703125" style="15" customWidth="1"/>
    <col min="6" max="10" width="8.7109375" style="15" customWidth="1"/>
    <col min="11" max="11" width="12" style="15" customWidth="1"/>
    <col min="12" max="12" width="13" style="15" customWidth="1"/>
    <col min="13" max="13" width="15.42578125" style="15" customWidth="1"/>
    <col min="14" max="164" width="9.140625" style="15"/>
    <col min="165" max="165" width="41.28515625" style="15" customWidth="1"/>
    <col min="166" max="166" width="9.140625" style="15"/>
    <col min="167" max="167" width="15.7109375" style="15" customWidth="1"/>
    <col min="168" max="168" width="14.7109375" style="15" customWidth="1"/>
    <col min="169" max="169" width="20.140625" style="15" customWidth="1"/>
    <col min="170" max="420" width="9.140625" style="15"/>
    <col min="421" max="421" width="41.28515625" style="15" customWidth="1"/>
    <col min="422" max="422" width="9.140625" style="15"/>
    <col min="423" max="423" width="15.7109375" style="15" customWidth="1"/>
    <col min="424" max="424" width="14.7109375" style="15" customWidth="1"/>
    <col min="425" max="425" width="20.140625" style="15" customWidth="1"/>
    <col min="426" max="676" width="9.140625" style="15"/>
    <col min="677" max="677" width="41.28515625" style="15" customWidth="1"/>
    <col min="678" max="678" width="9.140625" style="15"/>
    <col min="679" max="679" width="15.7109375" style="15" customWidth="1"/>
    <col min="680" max="680" width="14.7109375" style="15" customWidth="1"/>
    <col min="681" max="681" width="20.140625" style="15" customWidth="1"/>
    <col min="682" max="932" width="9.140625" style="15"/>
    <col min="933" max="933" width="41.28515625" style="15" customWidth="1"/>
    <col min="934" max="934" width="9.140625" style="15"/>
    <col min="935" max="935" width="15.7109375" style="15" customWidth="1"/>
    <col min="936" max="936" width="14.7109375" style="15" customWidth="1"/>
    <col min="937" max="937" width="20.140625" style="15" customWidth="1"/>
    <col min="938" max="1188" width="9.140625" style="15"/>
    <col min="1189" max="1189" width="41.28515625" style="15" customWidth="1"/>
    <col min="1190" max="1190" width="9.140625" style="15"/>
    <col min="1191" max="1191" width="15.7109375" style="15" customWidth="1"/>
    <col min="1192" max="1192" width="14.7109375" style="15" customWidth="1"/>
    <col min="1193" max="1193" width="20.140625" style="15" customWidth="1"/>
    <col min="1194" max="1444" width="9.140625" style="15"/>
    <col min="1445" max="1445" width="41.28515625" style="15" customWidth="1"/>
    <col min="1446" max="1446" width="9.140625" style="15"/>
    <col min="1447" max="1447" width="15.7109375" style="15" customWidth="1"/>
    <col min="1448" max="1448" width="14.7109375" style="15" customWidth="1"/>
    <col min="1449" max="1449" width="20.140625" style="15" customWidth="1"/>
    <col min="1450" max="1700" width="9.140625" style="15"/>
    <col min="1701" max="1701" width="41.28515625" style="15" customWidth="1"/>
    <col min="1702" max="1702" width="9.140625" style="15"/>
    <col min="1703" max="1703" width="15.7109375" style="15" customWidth="1"/>
    <col min="1704" max="1704" width="14.7109375" style="15" customWidth="1"/>
    <col min="1705" max="1705" width="20.140625" style="15" customWidth="1"/>
    <col min="1706" max="1956" width="9.140625" style="15"/>
    <col min="1957" max="1957" width="41.28515625" style="15" customWidth="1"/>
    <col min="1958" max="1958" width="9.140625" style="15"/>
    <col min="1959" max="1959" width="15.7109375" style="15" customWidth="1"/>
    <col min="1960" max="1960" width="14.7109375" style="15" customWidth="1"/>
    <col min="1961" max="1961" width="20.140625" style="15" customWidth="1"/>
    <col min="1962" max="2212" width="9.140625" style="15"/>
    <col min="2213" max="2213" width="41.28515625" style="15" customWidth="1"/>
    <col min="2214" max="2214" width="9.140625" style="15"/>
    <col min="2215" max="2215" width="15.7109375" style="15" customWidth="1"/>
    <col min="2216" max="2216" width="14.7109375" style="15" customWidth="1"/>
    <col min="2217" max="2217" width="20.140625" style="15" customWidth="1"/>
    <col min="2218" max="2468" width="9.140625" style="15"/>
    <col min="2469" max="2469" width="41.28515625" style="15" customWidth="1"/>
    <col min="2470" max="2470" width="9.140625" style="15"/>
    <col min="2471" max="2471" width="15.7109375" style="15" customWidth="1"/>
    <col min="2472" max="2472" width="14.7109375" style="15" customWidth="1"/>
    <col min="2473" max="2473" width="20.140625" style="15" customWidth="1"/>
    <col min="2474" max="2724" width="9.140625" style="15"/>
    <col min="2725" max="2725" width="41.28515625" style="15" customWidth="1"/>
    <col min="2726" max="2726" width="9.140625" style="15"/>
    <col min="2727" max="2727" width="15.7109375" style="15" customWidth="1"/>
    <col min="2728" max="2728" width="14.7109375" style="15" customWidth="1"/>
    <col min="2729" max="2729" width="20.140625" style="15" customWidth="1"/>
    <col min="2730" max="2980" width="9.140625" style="15"/>
    <col min="2981" max="2981" width="41.28515625" style="15" customWidth="1"/>
    <col min="2982" max="2982" width="9.140625" style="15"/>
    <col min="2983" max="2983" width="15.7109375" style="15" customWidth="1"/>
    <col min="2984" max="2984" width="14.7109375" style="15" customWidth="1"/>
    <col min="2985" max="2985" width="20.140625" style="15" customWidth="1"/>
    <col min="2986" max="3236" width="9.140625" style="15"/>
    <col min="3237" max="3237" width="41.28515625" style="15" customWidth="1"/>
    <col min="3238" max="3238" width="9.140625" style="15"/>
    <col min="3239" max="3239" width="15.7109375" style="15" customWidth="1"/>
    <col min="3240" max="3240" width="14.7109375" style="15" customWidth="1"/>
    <col min="3241" max="3241" width="20.140625" style="15" customWidth="1"/>
    <col min="3242" max="3492" width="9.140625" style="15"/>
    <col min="3493" max="3493" width="41.28515625" style="15" customWidth="1"/>
    <col min="3494" max="3494" width="9.140625" style="15"/>
    <col min="3495" max="3495" width="15.7109375" style="15" customWidth="1"/>
    <col min="3496" max="3496" width="14.7109375" style="15" customWidth="1"/>
    <col min="3497" max="3497" width="20.140625" style="15" customWidth="1"/>
    <col min="3498" max="3748" width="9.140625" style="15"/>
    <col min="3749" max="3749" width="41.28515625" style="15" customWidth="1"/>
    <col min="3750" max="3750" width="9.140625" style="15"/>
    <col min="3751" max="3751" width="15.7109375" style="15" customWidth="1"/>
    <col min="3752" max="3752" width="14.7109375" style="15" customWidth="1"/>
    <col min="3753" max="3753" width="20.140625" style="15" customWidth="1"/>
    <col min="3754" max="4004" width="9.140625" style="15"/>
    <col min="4005" max="4005" width="41.28515625" style="15" customWidth="1"/>
    <col min="4006" max="4006" width="9.140625" style="15"/>
    <col min="4007" max="4007" width="15.7109375" style="15" customWidth="1"/>
    <col min="4008" max="4008" width="14.7109375" style="15" customWidth="1"/>
    <col min="4009" max="4009" width="20.140625" style="15" customWidth="1"/>
    <col min="4010" max="4260" width="9.140625" style="15"/>
    <col min="4261" max="4261" width="41.28515625" style="15" customWidth="1"/>
    <col min="4262" max="4262" width="9.140625" style="15"/>
    <col min="4263" max="4263" width="15.7109375" style="15" customWidth="1"/>
    <col min="4264" max="4264" width="14.7109375" style="15" customWidth="1"/>
    <col min="4265" max="4265" width="20.140625" style="15" customWidth="1"/>
    <col min="4266" max="4516" width="9.140625" style="15"/>
    <col min="4517" max="4517" width="41.28515625" style="15" customWidth="1"/>
    <col min="4518" max="4518" width="9.140625" style="15"/>
    <col min="4519" max="4519" width="15.7109375" style="15" customWidth="1"/>
    <col min="4520" max="4520" width="14.7109375" style="15" customWidth="1"/>
    <col min="4521" max="4521" width="20.140625" style="15" customWidth="1"/>
    <col min="4522" max="4772" width="9.140625" style="15"/>
    <col min="4773" max="4773" width="41.28515625" style="15" customWidth="1"/>
    <col min="4774" max="4774" width="9.140625" style="15"/>
    <col min="4775" max="4775" width="15.7109375" style="15" customWidth="1"/>
    <col min="4776" max="4776" width="14.7109375" style="15" customWidth="1"/>
    <col min="4777" max="4777" width="20.140625" style="15" customWidth="1"/>
    <col min="4778" max="5028" width="9.140625" style="15"/>
    <col min="5029" max="5029" width="41.28515625" style="15" customWidth="1"/>
    <col min="5030" max="5030" width="9.140625" style="15"/>
    <col min="5031" max="5031" width="15.7109375" style="15" customWidth="1"/>
    <col min="5032" max="5032" width="14.7109375" style="15" customWidth="1"/>
    <col min="5033" max="5033" width="20.140625" style="15" customWidth="1"/>
    <col min="5034" max="5284" width="9.140625" style="15"/>
    <col min="5285" max="5285" width="41.28515625" style="15" customWidth="1"/>
    <col min="5286" max="5286" width="9.140625" style="15"/>
    <col min="5287" max="5287" width="15.7109375" style="15" customWidth="1"/>
    <col min="5288" max="5288" width="14.7109375" style="15" customWidth="1"/>
    <col min="5289" max="5289" width="20.140625" style="15" customWidth="1"/>
    <col min="5290" max="5540" width="9.140625" style="15"/>
    <col min="5541" max="5541" width="41.28515625" style="15" customWidth="1"/>
    <col min="5542" max="5542" width="9.140625" style="15"/>
    <col min="5543" max="5543" width="15.7109375" style="15" customWidth="1"/>
    <col min="5544" max="5544" width="14.7109375" style="15" customWidth="1"/>
    <col min="5545" max="5545" width="20.140625" style="15" customWidth="1"/>
    <col min="5546" max="5796" width="9.140625" style="15"/>
    <col min="5797" max="5797" width="41.28515625" style="15" customWidth="1"/>
    <col min="5798" max="5798" width="9.140625" style="15"/>
    <col min="5799" max="5799" width="15.7109375" style="15" customWidth="1"/>
    <col min="5800" max="5800" width="14.7109375" style="15" customWidth="1"/>
    <col min="5801" max="5801" width="20.140625" style="15" customWidth="1"/>
    <col min="5802" max="6052" width="9.140625" style="15"/>
    <col min="6053" max="6053" width="41.28515625" style="15" customWidth="1"/>
    <col min="6054" max="6054" width="9.140625" style="15"/>
    <col min="6055" max="6055" width="15.7109375" style="15" customWidth="1"/>
    <col min="6056" max="6056" width="14.7109375" style="15" customWidth="1"/>
    <col min="6057" max="6057" width="20.140625" style="15" customWidth="1"/>
    <col min="6058" max="6308" width="9.140625" style="15"/>
    <col min="6309" max="6309" width="41.28515625" style="15" customWidth="1"/>
    <col min="6310" max="6310" width="9.140625" style="15"/>
    <col min="6311" max="6311" width="15.7109375" style="15" customWidth="1"/>
    <col min="6312" max="6312" width="14.7109375" style="15" customWidth="1"/>
    <col min="6313" max="6313" width="20.140625" style="15" customWidth="1"/>
    <col min="6314" max="6564" width="9.140625" style="15"/>
    <col min="6565" max="6565" width="41.28515625" style="15" customWidth="1"/>
    <col min="6566" max="6566" width="9.140625" style="15"/>
    <col min="6567" max="6567" width="15.7109375" style="15" customWidth="1"/>
    <col min="6568" max="6568" width="14.7109375" style="15" customWidth="1"/>
    <col min="6569" max="6569" width="20.140625" style="15" customWidth="1"/>
    <col min="6570" max="6820" width="9.140625" style="15"/>
    <col min="6821" max="6821" width="41.28515625" style="15" customWidth="1"/>
    <col min="6822" max="6822" width="9.140625" style="15"/>
    <col min="6823" max="6823" width="15.7109375" style="15" customWidth="1"/>
    <col min="6824" max="6824" width="14.7109375" style="15" customWidth="1"/>
    <col min="6825" max="6825" width="20.140625" style="15" customWidth="1"/>
    <col min="6826" max="7076" width="9.140625" style="15"/>
    <col min="7077" max="7077" width="41.28515625" style="15" customWidth="1"/>
    <col min="7078" max="7078" width="9.140625" style="15"/>
    <col min="7079" max="7079" width="15.7109375" style="15" customWidth="1"/>
    <col min="7080" max="7080" width="14.7109375" style="15" customWidth="1"/>
    <col min="7081" max="7081" width="20.140625" style="15" customWidth="1"/>
    <col min="7082" max="7332" width="9.140625" style="15"/>
    <col min="7333" max="7333" width="41.28515625" style="15" customWidth="1"/>
    <col min="7334" max="7334" width="9.140625" style="15"/>
    <col min="7335" max="7335" width="15.7109375" style="15" customWidth="1"/>
    <col min="7336" max="7336" width="14.7109375" style="15" customWidth="1"/>
    <col min="7337" max="7337" width="20.140625" style="15" customWidth="1"/>
    <col min="7338" max="7588" width="9.140625" style="15"/>
    <col min="7589" max="7589" width="41.28515625" style="15" customWidth="1"/>
    <col min="7590" max="7590" width="9.140625" style="15"/>
    <col min="7591" max="7591" width="15.7109375" style="15" customWidth="1"/>
    <col min="7592" max="7592" width="14.7109375" style="15" customWidth="1"/>
    <col min="7593" max="7593" width="20.140625" style="15" customWidth="1"/>
    <col min="7594" max="7844" width="9.140625" style="15"/>
    <col min="7845" max="7845" width="41.28515625" style="15" customWidth="1"/>
    <col min="7846" max="7846" width="9.140625" style="15"/>
    <col min="7847" max="7847" width="15.7109375" style="15" customWidth="1"/>
    <col min="7848" max="7848" width="14.7109375" style="15" customWidth="1"/>
    <col min="7849" max="7849" width="20.140625" style="15" customWidth="1"/>
    <col min="7850" max="8100" width="9.140625" style="15"/>
    <col min="8101" max="8101" width="41.28515625" style="15" customWidth="1"/>
    <col min="8102" max="8102" width="9.140625" style="15"/>
    <col min="8103" max="8103" width="15.7109375" style="15" customWidth="1"/>
    <col min="8104" max="8104" width="14.7109375" style="15" customWidth="1"/>
    <col min="8105" max="8105" width="20.140625" style="15" customWidth="1"/>
    <col min="8106" max="8356" width="9.140625" style="15"/>
    <col min="8357" max="8357" width="41.28515625" style="15" customWidth="1"/>
    <col min="8358" max="8358" width="9.140625" style="15"/>
    <col min="8359" max="8359" width="15.7109375" style="15" customWidth="1"/>
    <col min="8360" max="8360" width="14.7109375" style="15" customWidth="1"/>
    <col min="8361" max="8361" width="20.140625" style="15" customWidth="1"/>
    <col min="8362" max="8612" width="9.140625" style="15"/>
    <col min="8613" max="8613" width="41.28515625" style="15" customWidth="1"/>
    <col min="8614" max="8614" width="9.140625" style="15"/>
    <col min="8615" max="8615" width="15.7109375" style="15" customWidth="1"/>
    <col min="8616" max="8616" width="14.7109375" style="15" customWidth="1"/>
    <col min="8617" max="8617" width="20.140625" style="15" customWidth="1"/>
    <col min="8618" max="8868" width="9.140625" style="15"/>
    <col min="8869" max="8869" width="41.28515625" style="15" customWidth="1"/>
    <col min="8870" max="8870" width="9.140625" style="15"/>
    <col min="8871" max="8871" width="15.7109375" style="15" customWidth="1"/>
    <col min="8872" max="8872" width="14.7109375" style="15" customWidth="1"/>
    <col min="8873" max="8873" width="20.140625" style="15" customWidth="1"/>
    <col min="8874" max="9124" width="9.140625" style="15"/>
    <col min="9125" max="9125" width="41.28515625" style="15" customWidth="1"/>
    <col min="9126" max="9126" width="9.140625" style="15"/>
    <col min="9127" max="9127" width="15.7109375" style="15" customWidth="1"/>
    <col min="9128" max="9128" width="14.7109375" style="15" customWidth="1"/>
    <col min="9129" max="9129" width="20.140625" style="15" customWidth="1"/>
    <col min="9130" max="9380" width="9.140625" style="15"/>
    <col min="9381" max="9381" width="41.28515625" style="15" customWidth="1"/>
    <col min="9382" max="9382" width="9.140625" style="15"/>
    <col min="9383" max="9383" width="15.7109375" style="15" customWidth="1"/>
    <col min="9384" max="9384" width="14.7109375" style="15" customWidth="1"/>
    <col min="9385" max="9385" width="20.140625" style="15" customWidth="1"/>
    <col min="9386" max="9636" width="9.140625" style="15"/>
    <col min="9637" max="9637" width="41.28515625" style="15" customWidth="1"/>
    <col min="9638" max="9638" width="9.140625" style="15"/>
    <col min="9639" max="9639" width="15.7109375" style="15" customWidth="1"/>
    <col min="9640" max="9640" width="14.7109375" style="15" customWidth="1"/>
    <col min="9641" max="9641" width="20.140625" style="15" customWidth="1"/>
    <col min="9642" max="9892" width="9.140625" style="15"/>
    <col min="9893" max="9893" width="41.28515625" style="15" customWidth="1"/>
    <col min="9894" max="9894" width="9.140625" style="15"/>
    <col min="9895" max="9895" width="15.7109375" style="15" customWidth="1"/>
    <col min="9896" max="9896" width="14.7109375" style="15" customWidth="1"/>
    <col min="9897" max="9897" width="20.140625" style="15" customWidth="1"/>
    <col min="9898" max="10148" width="9.140625" style="15"/>
    <col min="10149" max="10149" width="41.28515625" style="15" customWidth="1"/>
    <col min="10150" max="10150" width="9.140625" style="15"/>
    <col min="10151" max="10151" width="15.7109375" style="15" customWidth="1"/>
    <col min="10152" max="10152" width="14.7109375" style="15" customWidth="1"/>
    <col min="10153" max="10153" width="20.140625" style="15" customWidth="1"/>
    <col min="10154" max="10404" width="9.140625" style="15"/>
    <col min="10405" max="10405" width="41.28515625" style="15" customWidth="1"/>
    <col min="10406" max="10406" width="9.140625" style="15"/>
    <col min="10407" max="10407" width="15.7109375" style="15" customWidth="1"/>
    <col min="10408" max="10408" width="14.7109375" style="15" customWidth="1"/>
    <col min="10409" max="10409" width="20.140625" style="15" customWidth="1"/>
    <col min="10410" max="10660" width="9.140625" style="15"/>
    <col min="10661" max="10661" width="41.28515625" style="15" customWidth="1"/>
    <col min="10662" max="10662" width="9.140625" style="15"/>
    <col min="10663" max="10663" width="15.7109375" style="15" customWidth="1"/>
    <col min="10664" max="10664" width="14.7109375" style="15" customWidth="1"/>
    <col min="10665" max="10665" width="20.140625" style="15" customWidth="1"/>
    <col min="10666" max="10916" width="9.140625" style="15"/>
    <col min="10917" max="10917" width="41.28515625" style="15" customWidth="1"/>
    <col min="10918" max="10918" width="9.140625" style="15"/>
    <col min="10919" max="10919" width="15.7109375" style="15" customWidth="1"/>
    <col min="10920" max="10920" width="14.7109375" style="15" customWidth="1"/>
    <col min="10921" max="10921" width="20.140625" style="15" customWidth="1"/>
    <col min="10922" max="11172" width="9.140625" style="15"/>
    <col min="11173" max="11173" width="41.28515625" style="15" customWidth="1"/>
    <col min="11174" max="11174" width="9.140625" style="15"/>
    <col min="11175" max="11175" width="15.7109375" style="15" customWidth="1"/>
    <col min="11176" max="11176" width="14.7109375" style="15" customWidth="1"/>
    <col min="11177" max="11177" width="20.140625" style="15" customWidth="1"/>
    <col min="11178" max="11428" width="9.140625" style="15"/>
    <col min="11429" max="11429" width="41.28515625" style="15" customWidth="1"/>
    <col min="11430" max="11430" width="9.140625" style="15"/>
    <col min="11431" max="11431" width="15.7109375" style="15" customWidth="1"/>
    <col min="11432" max="11432" width="14.7109375" style="15" customWidth="1"/>
    <col min="11433" max="11433" width="20.140625" style="15" customWidth="1"/>
    <col min="11434" max="11684" width="9.140625" style="15"/>
    <col min="11685" max="11685" width="41.28515625" style="15" customWidth="1"/>
    <col min="11686" max="11686" width="9.140625" style="15"/>
    <col min="11687" max="11687" width="15.7109375" style="15" customWidth="1"/>
    <col min="11688" max="11688" width="14.7109375" style="15" customWidth="1"/>
    <col min="11689" max="11689" width="20.140625" style="15" customWidth="1"/>
    <col min="11690" max="11940" width="9.140625" style="15"/>
    <col min="11941" max="11941" width="41.28515625" style="15" customWidth="1"/>
    <col min="11942" max="11942" width="9.140625" style="15"/>
    <col min="11943" max="11943" width="15.7109375" style="15" customWidth="1"/>
    <col min="11944" max="11944" width="14.7109375" style="15" customWidth="1"/>
    <col min="11945" max="11945" width="20.140625" style="15" customWidth="1"/>
    <col min="11946" max="12196" width="9.140625" style="15"/>
    <col min="12197" max="12197" width="41.28515625" style="15" customWidth="1"/>
    <col min="12198" max="12198" width="9.140625" style="15"/>
    <col min="12199" max="12199" width="15.7109375" style="15" customWidth="1"/>
    <col min="12200" max="12200" width="14.7109375" style="15" customWidth="1"/>
    <col min="12201" max="12201" width="20.140625" style="15" customWidth="1"/>
    <col min="12202" max="12452" width="9.140625" style="15"/>
    <col min="12453" max="12453" width="41.28515625" style="15" customWidth="1"/>
    <col min="12454" max="12454" width="9.140625" style="15"/>
    <col min="12455" max="12455" width="15.7109375" style="15" customWidth="1"/>
    <col min="12456" max="12456" width="14.7109375" style="15" customWidth="1"/>
    <col min="12457" max="12457" width="20.140625" style="15" customWidth="1"/>
    <col min="12458" max="12708" width="9.140625" style="15"/>
    <col min="12709" max="12709" width="41.28515625" style="15" customWidth="1"/>
    <col min="12710" max="12710" width="9.140625" style="15"/>
    <col min="12711" max="12711" width="15.7109375" style="15" customWidth="1"/>
    <col min="12712" max="12712" width="14.7109375" style="15" customWidth="1"/>
    <col min="12713" max="12713" width="20.140625" style="15" customWidth="1"/>
    <col min="12714" max="12964" width="9.140625" style="15"/>
    <col min="12965" max="12965" width="41.28515625" style="15" customWidth="1"/>
    <col min="12966" max="12966" width="9.140625" style="15"/>
    <col min="12967" max="12967" width="15.7109375" style="15" customWidth="1"/>
    <col min="12968" max="12968" width="14.7109375" style="15" customWidth="1"/>
    <col min="12969" max="12969" width="20.140625" style="15" customWidth="1"/>
    <col min="12970" max="13220" width="9.140625" style="15"/>
    <col min="13221" max="13221" width="41.28515625" style="15" customWidth="1"/>
    <col min="13222" max="13222" width="9.140625" style="15"/>
    <col min="13223" max="13223" width="15.7109375" style="15" customWidth="1"/>
    <col min="13224" max="13224" width="14.7109375" style="15" customWidth="1"/>
    <col min="13225" max="13225" width="20.140625" style="15" customWidth="1"/>
    <col min="13226" max="13476" width="9.140625" style="15"/>
    <col min="13477" max="13477" width="41.28515625" style="15" customWidth="1"/>
    <col min="13478" max="13478" width="9.140625" style="15"/>
    <col min="13479" max="13479" width="15.7109375" style="15" customWidth="1"/>
    <col min="13480" max="13480" width="14.7109375" style="15" customWidth="1"/>
    <col min="13481" max="13481" width="20.140625" style="15" customWidth="1"/>
    <col min="13482" max="13732" width="9.140625" style="15"/>
    <col min="13733" max="13733" width="41.28515625" style="15" customWidth="1"/>
    <col min="13734" max="13734" width="9.140625" style="15"/>
    <col min="13735" max="13735" width="15.7109375" style="15" customWidth="1"/>
    <col min="13736" max="13736" width="14.7109375" style="15" customWidth="1"/>
    <col min="13737" max="13737" width="20.140625" style="15" customWidth="1"/>
    <col min="13738" max="13988" width="9.140625" style="15"/>
    <col min="13989" max="13989" width="41.28515625" style="15" customWidth="1"/>
    <col min="13990" max="13990" width="9.140625" style="15"/>
    <col min="13991" max="13991" width="15.7109375" style="15" customWidth="1"/>
    <col min="13992" max="13992" width="14.7109375" style="15" customWidth="1"/>
    <col min="13993" max="13993" width="20.140625" style="15" customWidth="1"/>
    <col min="13994" max="14244" width="9.140625" style="15"/>
    <col min="14245" max="14245" width="41.28515625" style="15" customWidth="1"/>
    <col min="14246" max="14246" width="9.140625" style="15"/>
    <col min="14247" max="14247" width="15.7109375" style="15" customWidth="1"/>
    <col min="14248" max="14248" width="14.7109375" style="15" customWidth="1"/>
    <col min="14249" max="14249" width="20.140625" style="15" customWidth="1"/>
    <col min="14250" max="14500" width="9.140625" style="15"/>
    <col min="14501" max="14501" width="41.28515625" style="15" customWidth="1"/>
    <col min="14502" max="14502" width="9.140625" style="15"/>
    <col min="14503" max="14503" width="15.7109375" style="15" customWidth="1"/>
    <col min="14504" max="14504" width="14.7109375" style="15" customWidth="1"/>
    <col min="14505" max="14505" width="20.140625" style="15" customWidth="1"/>
    <col min="14506" max="14756" width="9.140625" style="15"/>
    <col min="14757" max="14757" width="41.28515625" style="15" customWidth="1"/>
    <col min="14758" max="14758" width="9.140625" style="15"/>
    <col min="14759" max="14759" width="15.7109375" style="15" customWidth="1"/>
    <col min="14760" max="14760" width="14.7109375" style="15" customWidth="1"/>
    <col min="14761" max="14761" width="20.140625" style="15" customWidth="1"/>
    <col min="14762" max="15012" width="9.140625" style="15"/>
    <col min="15013" max="15013" width="41.28515625" style="15" customWidth="1"/>
    <col min="15014" max="15014" width="9.140625" style="15"/>
    <col min="15015" max="15015" width="15.7109375" style="15" customWidth="1"/>
    <col min="15016" max="15016" width="14.7109375" style="15" customWidth="1"/>
    <col min="15017" max="15017" width="20.140625" style="15" customWidth="1"/>
    <col min="15018" max="15268" width="9.140625" style="15"/>
    <col min="15269" max="15269" width="41.28515625" style="15" customWidth="1"/>
    <col min="15270" max="15270" width="9.140625" style="15"/>
    <col min="15271" max="15271" width="15.7109375" style="15" customWidth="1"/>
    <col min="15272" max="15272" width="14.7109375" style="15" customWidth="1"/>
    <col min="15273" max="15273" width="20.140625" style="15" customWidth="1"/>
    <col min="15274" max="15524" width="9.140625" style="15"/>
    <col min="15525" max="15525" width="41.28515625" style="15" customWidth="1"/>
    <col min="15526" max="15526" width="9.140625" style="15"/>
    <col min="15527" max="15527" width="15.7109375" style="15" customWidth="1"/>
    <col min="15528" max="15528" width="14.7109375" style="15" customWidth="1"/>
    <col min="15529" max="15529" width="20.140625" style="15" customWidth="1"/>
    <col min="15530" max="15780" width="9.140625" style="15"/>
    <col min="15781" max="15781" width="41.28515625" style="15" customWidth="1"/>
    <col min="15782" max="15782" width="9.140625" style="15"/>
    <col min="15783" max="15783" width="15.7109375" style="15" customWidth="1"/>
    <col min="15784" max="15784" width="14.7109375" style="15" customWidth="1"/>
    <col min="15785" max="15785" width="20.140625" style="15" customWidth="1"/>
    <col min="15786" max="16036" width="9.140625" style="15"/>
    <col min="16037" max="16037" width="41.28515625" style="15" customWidth="1"/>
    <col min="16038" max="16038" width="9.140625" style="15"/>
    <col min="16039" max="16039" width="15.7109375" style="15" customWidth="1"/>
    <col min="16040" max="16040" width="14.7109375" style="15" customWidth="1"/>
    <col min="16041" max="16041" width="20.140625" style="15" customWidth="1"/>
    <col min="16042" max="16384" width="9.140625" style="15"/>
  </cols>
  <sheetData>
    <row r="1" spans="1:13" s="12" customFormat="1" ht="60.7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12" customForma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s="12" customFormat="1" ht="63" customHeight="1" x14ac:dyDescent="0.25">
      <c r="A3" s="13" t="s">
        <v>154</v>
      </c>
      <c r="B3" s="91" t="s">
        <v>166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14" customFormat="1" x14ac:dyDescent="0.25">
      <c r="A4" s="81" t="s">
        <v>174</v>
      </c>
    </row>
    <row r="5" spans="1:13" s="83" customFormat="1" ht="16.5" thickBot="1" x14ac:dyDescent="0.3">
      <c r="A5" s="82" t="s">
        <v>175</v>
      </c>
    </row>
    <row r="6" spans="1:13" ht="15.75" customHeight="1" x14ac:dyDescent="0.25">
      <c r="A6" s="93" t="s">
        <v>133</v>
      </c>
      <c r="B6" s="95" t="s">
        <v>81</v>
      </c>
      <c r="C6" s="97" t="s">
        <v>155</v>
      </c>
      <c r="D6" s="88" t="s">
        <v>0</v>
      </c>
      <c r="E6" s="89"/>
      <c r="F6" s="89"/>
      <c r="G6" s="89"/>
      <c r="H6" s="89"/>
      <c r="I6" s="89"/>
      <c r="J6" s="89"/>
      <c r="K6" s="89"/>
      <c r="L6" s="90"/>
      <c r="M6" s="86" t="s">
        <v>1</v>
      </c>
    </row>
    <row r="7" spans="1:13" ht="63" customHeight="1" x14ac:dyDescent="0.25">
      <c r="A7" s="94"/>
      <c r="B7" s="96"/>
      <c r="C7" s="98"/>
      <c r="D7" s="46" t="s">
        <v>2</v>
      </c>
      <c r="E7" s="37" t="s">
        <v>3</v>
      </c>
      <c r="F7" s="37" t="s">
        <v>157</v>
      </c>
      <c r="G7" s="37" t="s">
        <v>158</v>
      </c>
      <c r="H7" s="37" t="s">
        <v>159</v>
      </c>
      <c r="I7" s="37" t="s">
        <v>160</v>
      </c>
      <c r="J7" s="37" t="s">
        <v>161</v>
      </c>
      <c r="K7" s="37" t="s">
        <v>163</v>
      </c>
      <c r="L7" s="47" t="s">
        <v>162</v>
      </c>
      <c r="M7" s="87"/>
    </row>
    <row r="8" spans="1:13" s="43" customFormat="1" ht="22.5" x14ac:dyDescent="0.2">
      <c r="A8" s="44">
        <v>1</v>
      </c>
      <c r="B8" s="45">
        <v>2</v>
      </c>
      <c r="C8" s="57">
        <v>3</v>
      </c>
      <c r="D8" s="44" t="s">
        <v>164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45">
        <v>12</v>
      </c>
      <c r="M8" s="66" t="s">
        <v>165</v>
      </c>
    </row>
    <row r="9" spans="1:13" s="16" customFormat="1" ht="16.5" thickBot="1" x14ac:dyDescent="0.3">
      <c r="A9" s="39" t="s">
        <v>156</v>
      </c>
      <c r="B9" s="40"/>
      <c r="C9" s="58">
        <f t="shared" ref="C9:L9" si="0">C10+C14+C22+C30+C36+C44+C48</f>
        <v>297166</v>
      </c>
      <c r="D9" s="41">
        <f t="shared" si="0"/>
        <v>3518</v>
      </c>
      <c r="E9" s="42">
        <f t="shared" si="0"/>
        <v>1630</v>
      </c>
      <c r="F9" s="42">
        <f t="shared" si="0"/>
        <v>657</v>
      </c>
      <c r="G9" s="42">
        <f t="shared" si="0"/>
        <v>426</v>
      </c>
      <c r="H9" s="42">
        <f t="shared" si="0"/>
        <v>126</v>
      </c>
      <c r="I9" s="42">
        <f t="shared" si="0"/>
        <v>68</v>
      </c>
      <c r="J9" s="42">
        <f t="shared" si="0"/>
        <v>0</v>
      </c>
      <c r="K9" s="42">
        <f t="shared" si="0"/>
        <v>107</v>
      </c>
      <c r="L9" s="48">
        <f t="shared" si="0"/>
        <v>504</v>
      </c>
      <c r="M9" s="67">
        <f>D9/C9</f>
        <v>1.183850103982286E-2</v>
      </c>
    </row>
    <row r="10" spans="1:13" s="16" customFormat="1" x14ac:dyDescent="0.25">
      <c r="A10" s="17" t="s">
        <v>140</v>
      </c>
      <c r="B10" s="18"/>
      <c r="C10" s="59">
        <f>SUM(C11:C13)</f>
        <v>126504</v>
      </c>
      <c r="D10" s="19">
        <f>SUM(D11:D13)</f>
        <v>892</v>
      </c>
      <c r="E10" s="20">
        <f t="shared" ref="E10:L10" si="1">SUM(E11:E13)</f>
        <v>427</v>
      </c>
      <c r="F10" s="20">
        <f t="shared" si="1"/>
        <v>122</v>
      </c>
      <c r="G10" s="20">
        <f t="shared" si="1"/>
        <v>134</v>
      </c>
      <c r="H10" s="20">
        <f t="shared" si="1"/>
        <v>68</v>
      </c>
      <c r="I10" s="20">
        <f t="shared" si="1"/>
        <v>11</v>
      </c>
      <c r="J10" s="20">
        <f t="shared" si="1"/>
        <v>0</v>
      </c>
      <c r="K10" s="20">
        <f t="shared" si="1"/>
        <v>28</v>
      </c>
      <c r="L10" s="49">
        <f t="shared" si="1"/>
        <v>102</v>
      </c>
      <c r="M10" s="68">
        <f t="shared" ref="M10:M56" si="2">D10/C10</f>
        <v>7.0511604376146206E-3</v>
      </c>
    </row>
    <row r="11" spans="1:13" x14ac:dyDescent="0.25">
      <c r="A11" s="21" t="s">
        <v>4</v>
      </c>
      <c r="B11" s="22" t="s">
        <v>49</v>
      </c>
      <c r="C11" s="60">
        <v>15599</v>
      </c>
      <c r="D11" s="23">
        <f>E11+F11+G11+H11+I11+J11+K11+L11</f>
        <v>61</v>
      </c>
      <c r="E11" s="24">
        <v>42</v>
      </c>
      <c r="F11" s="24">
        <v>4</v>
      </c>
      <c r="G11" s="24">
        <v>9</v>
      </c>
      <c r="H11" s="24">
        <v>2</v>
      </c>
      <c r="I11" s="24">
        <v>1</v>
      </c>
      <c r="J11" s="24"/>
      <c r="K11" s="24"/>
      <c r="L11" s="50">
        <v>3</v>
      </c>
      <c r="M11" s="69">
        <f t="shared" si="2"/>
        <v>3.910507083787422E-3</v>
      </c>
    </row>
    <row r="12" spans="1:13" x14ac:dyDescent="0.25">
      <c r="A12" s="21" t="s">
        <v>5</v>
      </c>
      <c r="B12" s="22" t="s">
        <v>50</v>
      </c>
      <c r="C12" s="61">
        <v>46605</v>
      </c>
      <c r="D12" s="25">
        <f t="shared" ref="D12:D13" si="3">E12+F12+G12+H12+I12+J12+K12+L12</f>
        <v>401</v>
      </c>
      <c r="E12" s="26">
        <v>204</v>
      </c>
      <c r="F12" s="26">
        <v>46</v>
      </c>
      <c r="G12" s="26">
        <v>71</v>
      </c>
      <c r="H12" s="26">
        <v>28</v>
      </c>
      <c r="I12" s="26">
        <v>6</v>
      </c>
      <c r="J12" s="26"/>
      <c r="K12" s="26">
        <v>20</v>
      </c>
      <c r="L12" s="51">
        <v>26</v>
      </c>
      <c r="M12" s="69">
        <f t="shared" si="2"/>
        <v>8.6042270142688559E-3</v>
      </c>
    </row>
    <row r="13" spans="1:13" ht="16.5" thickBot="1" x14ac:dyDescent="0.3">
      <c r="A13" s="27" t="s">
        <v>6</v>
      </c>
      <c r="B13" s="28" t="s">
        <v>51</v>
      </c>
      <c r="C13" s="62">
        <v>64300</v>
      </c>
      <c r="D13" s="29">
        <f t="shared" si="3"/>
        <v>430</v>
      </c>
      <c r="E13" s="30">
        <v>181</v>
      </c>
      <c r="F13" s="30">
        <v>72</v>
      </c>
      <c r="G13" s="30">
        <v>54</v>
      </c>
      <c r="H13" s="30">
        <v>38</v>
      </c>
      <c r="I13" s="30">
        <v>4</v>
      </c>
      <c r="J13" s="30"/>
      <c r="K13" s="30">
        <v>8</v>
      </c>
      <c r="L13" s="52">
        <v>73</v>
      </c>
      <c r="M13" s="70">
        <f t="shared" si="2"/>
        <v>6.6874027993779157E-3</v>
      </c>
    </row>
    <row r="14" spans="1:13" s="16" customFormat="1" x14ac:dyDescent="0.25">
      <c r="A14" s="17" t="s">
        <v>141</v>
      </c>
      <c r="B14" s="18"/>
      <c r="C14" s="63">
        <f>SUM(C15:C21)</f>
        <v>88979</v>
      </c>
      <c r="D14" s="31">
        <f t="shared" ref="D14:L14" si="4">SUM(D15:D21)</f>
        <v>1551</v>
      </c>
      <c r="E14" s="32">
        <f t="shared" si="4"/>
        <v>762</v>
      </c>
      <c r="F14" s="32">
        <f t="shared" si="4"/>
        <v>298</v>
      </c>
      <c r="G14" s="32">
        <f t="shared" si="4"/>
        <v>59</v>
      </c>
      <c r="H14" s="32">
        <f t="shared" si="4"/>
        <v>26</v>
      </c>
      <c r="I14" s="32">
        <f t="shared" si="4"/>
        <v>46</v>
      </c>
      <c r="J14" s="32">
        <f t="shared" si="4"/>
        <v>0</v>
      </c>
      <c r="K14" s="32">
        <f t="shared" si="4"/>
        <v>47</v>
      </c>
      <c r="L14" s="53">
        <f t="shared" si="4"/>
        <v>313</v>
      </c>
      <c r="M14" s="68">
        <f t="shared" si="2"/>
        <v>1.7431079243416987E-2</v>
      </c>
    </row>
    <row r="15" spans="1:13" x14ac:dyDescent="0.25">
      <c r="A15" s="21" t="s">
        <v>7</v>
      </c>
      <c r="B15" s="22" t="s">
        <v>63</v>
      </c>
      <c r="C15" s="60">
        <v>19301</v>
      </c>
      <c r="D15" s="23">
        <f t="shared" ref="D15:D21" si="5">E15+F15+G15+H15+I15+J15+K15+L15</f>
        <v>417</v>
      </c>
      <c r="E15" s="24">
        <v>135</v>
      </c>
      <c r="F15" s="24">
        <v>61</v>
      </c>
      <c r="G15" s="24">
        <v>9</v>
      </c>
      <c r="H15" s="24"/>
      <c r="I15" s="24">
        <v>22</v>
      </c>
      <c r="J15" s="24"/>
      <c r="K15" s="24">
        <v>12</v>
      </c>
      <c r="L15" s="50">
        <v>178</v>
      </c>
      <c r="M15" s="69">
        <f t="shared" si="2"/>
        <v>2.1605098181441375E-2</v>
      </c>
    </row>
    <row r="16" spans="1:13" x14ac:dyDescent="0.25">
      <c r="A16" s="21" t="s">
        <v>8</v>
      </c>
      <c r="B16" s="22" t="s">
        <v>64</v>
      </c>
      <c r="C16" s="61">
        <v>11917</v>
      </c>
      <c r="D16" s="25">
        <f t="shared" si="5"/>
        <v>209</v>
      </c>
      <c r="E16" s="26">
        <v>57</v>
      </c>
      <c r="F16" s="26">
        <v>88</v>
      </c>
      <c r="G16" s="26"/>
      <c r="H16" s="26">
        <v>6</v>
      </c>
      <c r="I16" s="26">
        <v>11</v>
      </c>
      <c r="J16" s="26"/>
      <c r="K16" s="26">
        <v>3</v>
      </c>
      <c r="L16" s="51">
        <v>44</v>
      </c>
      <c r="M16" s="69">
        <f t="shared" si="2"/>
        <v>1.7537970965847111E-2</v>
      </c>
    </row>
    <row r="17" spans="1:13" x14ac:dyDescent="0.25">
      <c r="A17" s="21" t="s">
        <v>9</v>
      </c>
      <c r="B17" s="22" t="s">
        <v>65</v>
      </c>
      <c r="C17" s="61">
        <v>9274</v>
      </c>
      <c r="D17" s="25">
        <f t="shared" si="5"/>
        <v>99</v>
      </c>
      <c r="E17" s="26">
        <v>67</v>
      </c>
      <c r="F17" s="26">
        <v>23</v>
      </c>
      <c r="G17" s="26">
        <v>3</v>
      </c>
      <c r="H17" s="26">
        <v>1</v>
      </c>
      <c r="I17" s="26">
        <v>1</v>
      </c>
      <c r="J17" s="26"/>
      <c r="K17" s="26">
        <v>2</v>
      </c>
      <c r="L17" s="51">
        <v>2</v>
      </c>
      <c r="M17" s="69">
        <f t="shared" si="2"/>
        <v>1.0675005391416864E-2</v>
      </c>
    </row>
    <row r="18" spans="1:13" x14ac:dyDescent="0.25">
      <c r="A18" s="21" t="s">
        <v>10</v>
      </c>
      <c r="B18" s="22" t="s">
        <v>66</v>
      </c>
      <c r="C18" s="61">
        <v>15543</v>
      </c>
      <c r="D18" s="25">
        <f t="shared" si="5"/>
        <v>338</v>
      </c>
      <c r="E18" s="26">
        <v>272</v>
      </c>
      <c r="F18" s="26">
        <v>37</v>
      </c>
      <c r="G18" s="26">
        <v>3</v>
      </c>
      <c r="H18" s="26">
        <v>2</v>
      </c>
      <c r="I18" s="26"/>
      <c r="J18" s="26"/>
      <c r="K18" s="26">
        <v>6</v>
      </c>
      <c r="L18" s="51">
        <v>18</v>
      </c>
      <c r="M18" s="69">
        <f t="shared" si="2"/>
        <v>2.1746123656951683E-2</v>
      </c>
    </row>
    <row r="19" spans="1:13" x14ac:dyDescent="0.25">
      <c r="A19" s="21" t="s">
        <v>11</v>
      </c>
      <c r="B19" s="22" t="s">
        <v>67</v>
      </c>
      <c r="C19" s="61">
        <v>11062</v>
      </c>
      <c r="D19" s="25">
        <f t="shared" si="5"/>
        <v>149</v>
      </c>
      <c r="E19" s="26">
        <v>88</v>
      </c>
      <c r="F19" s="26">
        <v>24</v>
      </c>
      <c r="G19" s="26">
        <v>12</v>
      </c>
      <c r="H19" s="26">
        <v>5</v>
      </c>
      <c r="I19" s="26">
        <v>6</v>
      </c>
      <c r="J19" s="26"/>
      <c r="K19" s="26">
        <v>9</v>
      </c>
      <c r="L19" s="51">
        <v>5</v>
      </c>
      <c r="M19" s="69">
        <f t="shared" si="2"/>
        <v>1.3469535346230337E-2</v>
      </c>
    </row>
    <row r="20" spans="1:13" x14ac:dyDescent="0.25">
      <c r="A20" s="21" t="s">
        <v>12</v>
      </c>
      <c r="B20" s="22" t="s">
        <v>68</v>
      </c>
      <c r="C20" s="61">
        <v>12644</v>
      </c>
      <c r="D20" s="25">
        <f t="shared" si="5"/>
        <v>190</v>
      </c>
      <c r="E20" s="26">
        <v>86</v>
      </c>
      <c r="F20" s="26">
        <v>22</v>
      </c>
      <c r="G20" s="26"/>
      <c r="H20" s="26">
        <v>6</v>
      </c>
      <c r="I20" s="26">
        <v>4</v>
      </c>
      <c r="J20" s="26"/>
      <c r="K20" s="26">
        <v>7</v>
      </c>
      <c r="L20" s="51">
        <v>65</v>
      </c>
      <c r="M20" s="69">
        <f t="shared" si="2"/>
        <v>1.5026890224612465E-2</v>
      </c>
    </row>
    <row r="21" spans="1:13" ht="16.5" thickBot="1" x14ac:dyDescent="0.3">
      <c r="A21" s="27" t="s">
        <v>13</v>
      </c>
      <c r="B21" s="28" t="s">
        <v>69</v>
      </c>
      <c r="C21" s="62">
        <v>9238</v>
      </c>
      <c r="D21" s="29">
        <f t="shared" si="5"/>
        <v>149</v>
      </c>
      <c r="E21" s="30">
        <v>57</v>
      </c>
      <c r="F21" s="30">
        <v>43</v>
      </c>
      <c r="G21" s="30">
        <v>32</v>
      </c>
      <c r="H21" s="30">
        <v>6</v>
      </c>
      <c r="I21" s="30">
        <v>2</v>
      </c>
      <c r="J21" s="30"/>
      <c r="K21" s="30">
        <v>8</v>
      </c>
      <c r="L21" s="52">
        <v>1</v>
      </c>
      <c r="M21" s="70">
        <f t="shared" si="2"/>
        <v>1.6129032258064516E-2</v>
      </c>
    </row>
    <row r="22" spans="1:13" s="16" customFormat="1" x14ac:dyDescent="0.25">
      <c r="A22" s="17" t="s">
        <v>142</v>
      </c>
      <c r="B22" s="18"/>
      <c r="C22" s="63">
        <f>SUM(C23:C29)</f>
        <v>29814</v>
      </c>
      <c r="D22" s="31">
        <f t="shared" ref="D22:L22" si="6">SUM(D23:D29)</f>
        <v>381</v>
      </c>
      <c r="E22" s="32">
        <f t="shared" si="6"/>
        <v>155</v>
      </c>
      <c r="F22" s="32">
        <f t="shared" si="6"/>
        <v>126</v>
      </c>
      <c r="G22" s="32">
        <f t="shared" si="6"/>
        <v>52</v>
      </c>
      <c r="H22" s="32">
        <f t="shared" si="6"/>
        <v>8</v>
      </c>
      <c r="I22" s="32">
        <f t="shared" si="6"/>
        <v>5</v>
      </c>
      <c r="J22" s="32">
        <f t="shared" si="6"/>
        <v>0</v>
      </c>
      <c r="K22" s="32">
        <f t="shared" si="6"/>
        <v>17</v>
      </c>
      <c r="L22" s="53">
        <f t="shared" si="6"/>
        <v>18</v>
      </c>
      <c r="M22" s="68">
        <f t="shared" si="2"/>
        <v>1.2779231233648622E-2</v>
      </c>
    </row>
    <row r="23" spans="1:13" x14ac:dyDescent="0.25">
      <c r="A23" s="21" t="s">
        <v>15</v>
      </c>
      <c r="B23" s="22" t="s">
        <v>53</v>
      </c>
      <c r="C23" s="64">
        <v>3836</v>
      </c>
      <c r="D23" s="33">
        <f t="shared" ref="D23:D29" si="7">E23+F23+G23+H23+I23+J23+K23+L23</f>
        <v>61</v>
      </c>
      <c r="E23" s="34">
        <v>28</v>
      </c>
      <c r="F23" s="34">
        <v>18</v>
      </c>
      <c r="G23" s="34">
        <v>6</v>
      </c>
      <c r="H23" s="34">
        <v>4</v>
      </c>
      <c r="I23" s="34">
        <v>4</v>
      </c>
      <c r="J23" s="34"/>
      <c r="K23" s="34"/>
      <c r="L23" s="54">
        <v>1</v>
      </c>
      <c r="M23" s="71">
        <f t="shared" si="2"/>
        <v>1.5901981230448385E-2</v>
      </c>
    </row>
    <row r="24" spans="1:13" x14ac:dyDescent="0.25">
      <c r="A24" s="21" t="s">
        <v>16</v>
      </c>
      <c r="B24" s="22" t="s">
        <v>54</v>
      </c>
      <c r="C24" s="61">
        <v>4076</v>
      </c>
      <c r="D24" s="25">
        <f t="shared" si="7"/>
        <v>45</v>
      </c>
      <c r="E24" s="26">
        <v>24</v>
      </c>
      <c r="F24" s="26">
        <v>11</v>
      </c>
      <c r="G24" s="26">
        <v>6</v>
      </c>
      <c r="H24" s="26">
        <v>1</v>
      </c>
      <c r="I24" s="26"/>
      <c r="J24" s="26"/>
      <c r="K24" s="26">
        <v>1</v>
      </c>
      <c r="L24" s="51">
        <v>2</v>
      </c>
      <c r="M24" s="69">
        <f t="shared" si="2"/>
        <v>1.1040235525024533E-2</v>
      </c>
    </row>
    <row r="25" spans="1:13" x14ac:dyDescent="0.25">
      <c r="A25" s="21" t="s">
        <v>17</v>
      </c>
      <c r="B25" s="22" t="s">
        <v>55</v>
      </c>
      <c r="C25" s="61">
        <v>3520</v>
      </c>
      <c r="D25" s="25">
        <f t="shared" si="7"/>
        <v>66</v>
      </c>
      <c r="E25" s="26">
        <v>12</v>
      </c>
      <c r="F25" s="26">
        <v>23</v>
      </c>
      <c r="G25" s="26">
        <v>16</v>
      </c>
      <c r="H25" s="26">
        <v>1</v>
      </c>
      <c r="I25" s="26">
        <v>1</v>
      </c>
      <c r="J25" s="26"/>
      <c r="K25" s="26">
        <v>6</v>
      </c>
      <c r="L25" s="51">
        <v>7</v>
      </c>
      <c r="M25" s="69">
        <f t="shared" si="2"/>
        <v>1.8749999999999999E-2</v>
      </c>
    </row>
    <row r="26" spans="1:13" x14ac:dyDescent="0.25">
      <c r="A26" s="21" t="s">
        <v>18</v>
      </c>
      <c r="B26" s="22" t="s">
        <v>56</v>
      </c>
      <c r="C26" s="61">
        <v>4446</v>
      </c>
      <c r="D26" s="25">
        <f t="shared" si="7"/>
        <v>43</v>
      </c>
      <c r="E26" s="26">
        <v>21</v>
      </c>
      <c r="F26" s="26">
        <v>19</v>
      </c>
      <c r="G26" s="26">
        <v>2</v>
      </c>
      <c r="H26" s="26"/>
      <c r="I26" s="26"/>
      <c r="J26" s="26"/>
      <c r="K26" s="26"/>
      <c r="L26" s="51">
        <v>1</v>
      </c>
      <c r="M26" s="69">
        <f t="shared" si="2"/>
        <v>9.6716149347728288E-3</v>
      </c>
    </row>
    <row r="27" spans="1:13" x14ac:dyDescent="0.25">
      <c r="A27" s="21" t="s">
        <v>20</v>
      </c>
      <c r="B27" s="22" t="s">
        <v>58</v>
      </c>
      <c r="C27" s="61">
        <v>3869</v>
      </c>
      <c r="D27" s="25">
        <f t="shared" si="7"/>
        <v>67</v>
      </c>
      <c r="E27" s="26">
        <v>34</v>
      </c>
      <c r="F27" s="26">
        <v>14</v>
      </c>
      <c r="G27" s="26">
        <v>14</v>
      </c>
      <c r="H27" s="26"/>
      <c r="I27" s="26"/>
      <c r="J27" s="26"/>
      <c r="K27" s="26">
        <v>4</v>
      </c>
      <c r="L27" s="51">
        <v>1</v>
      </c>
      <c r="M27" s="69">
        <f t="shared" si="2"/>
        <v>1.7317136210907212E-2</v>
      </c>
    </row>
    <row r="28" spans="1:13" x14ac:dyDescent="0.25">
      <c r="A28" s="21" t="s">
        <v>21</v>
      </c>
      <c r="B28" s="22" t="s">
        <v>59</v>
      </c>
      <c r="C28" s="61">
        <v>4680</v>
      </c>
      <c r="D28" s="25">
        <f t="shared" si="7"/>
        <v>37</v>
      </c>
      <c r="E28" s="26">
        <v>12</v>
      </c>
      <c r="F28" s="26">
        <v>14</v>
      </c>
      <c r="G28" s="26">
        <v>7</v>
      </c>
      <c r="H28" s="26">
        <v>2</v>
      </c>
      <c r="I28" s="26"/>
      <c r="J28" s="26"/>
      <c r="K28" s="26"/>
      <c r="L28" s="51">
        <v>2</v>
      </c>
      <c r="M28" s="69">
        <f t="shared" si="2"/>
        <v>7.9059829059829057E-3</v>
      </c>
    </row>
    <row r="29" spans="1:13" ht="16.5" thickBot="1" x14ac:dyDescent="0.3">
      <c r="A29" s="27" t="s">
        <v>22</v>
      </c>
      <c r="B29" s="28" t="s">
        <v>60</v>
      </c>
      <c r="C29" s="62">
        <v>5387</v>
      </c>
      <c r="D29" s="29">
        <f t="shared" si="7"/>
        <v>62</v>
      </c>
      <c r="E29" s="30">
        <v>24</v>
      </c>
      <c r="F29" s="30">
        <v>27</v>
      </c>
      <c r="G29" s="30">
        <v>1</v>
      </c>
      <c r="H29" s="30"/>
      <c r="I29" s="30"/>
      <c r="J29" s="30"/>
      <c r="K29" s="30">
        <v>6</v>
      </c>
      <c r="L29" s="52">
        <v>4</v>
      </c>
      <c r="M29" s="70">
        <f t="shared" si="2"/>
        <v>1.1509188787822536E-2</v>
      </c>
    </row>
    <row r="30" spans="1:13" s="16" customFormat="1" x14ac:dyDescent="0.25">
      <c r="A30" s="17" t="s">
        <v>143</v>
      </c>
      <c r="B30" s="18"/>
      <c r="C30" s="63">
        <f t="shared" ref="C30:L30" si="8">SUM(C31:C35)</f>
        <v>11395</v>
      </c>
      <c r="D30" s="31">
        <f t="shared" si="8"/>
        <v>236</v>
      </c>
      <c r="E30" s="32">
        <f t="shared" si="8"/>
        <v>66</v>
      </c>
      <c r="F30" s="32">
        <f t="shared" si="8"/>
        <v>53</v>
      </c>
      <c r="G30" s="32">
        <f t="shared" si="8"/>
        <v>82</v>
      </c>
      <c r="H30" s="32">
        <f t="shared" si="8"/>
        <v>11</v>
      </c>
      <c r="I30" s="32">
        <f t="shared" si="8"/>
        <v>0</v>
      </c>
      <c r="J30" s="32">
        <f t="shared" si="8"/>
        <v>0</v>
      </c>
      <c r="K30" s="32">
        <f t="shared" si="8"/>
        <v>6</v>
      </c>
      <c r="L30" s="53">
        <f t="shared" si="8"/>
        <v>18</v>
      </c>
      <c r="M30" s="68">
        <f t="shared" si="2"/>
        <v>2.071083808688021E-2</v>
      </c>
    </row>
    <row r="31" spans="1:13" x14ac:dyDescent="0.25">
      <c r="A31" s="21" t="s">
        <v>14</v>
      </c>
      <c r="B31" s="22" t="s">
        <v>52</v>
      </c>
      <c r="C31" s="61">
        <v>2699</v>
      </c>
      <c r="D31" s="25">
        <f t="shared" ref="D31:D35" si="9">E31+F31+G31+H31+I31+J31+K31+L31</f>
        <v>37</v>
      </c>
      <c r="E31" s="26">
        <v>10</v>
      </c>
      <c r="F31" s="26">
        <v>11</v>
      </c>
      <c r="G31" s="26">
        <v>9</v>
      </c>
      <c r="H31" s="26">
        <v>4</v>
      </c>
      <c r="I31" s="26"/>
      <c r="J31" s="26"/>
      <c r="K31" s="26"/>
      <c r="L31" s="51">
        <v>3</v>
      </c>
      <c r="M31" s="69">
        <f t="shared" si="2"/>
        <v>1.3708781030011115E-2</v>
      </c>
    </row>
    <row r="32" spans="1:13" x14ac:dyDescent="0.25">
      <c r="A32" s="21" t="s">
        <v>19</v>
      </c>
      <c r="B32" s="22" t="s">
        <v>57</v>
      </c>
      <c r="C32" s="61">
        <v>2002</v>
      </c>
      <c r="D32" s="25">
        <f t="shared" si="9"/>
        <v>63</v>
      </c>
      <c r="E32" s="26">
        <v>21</v>
      </c>
      <c r="F32" s="26">
        <v>5</v>
      </c>
      <c r="G32" s="26">
        <v>33</v>
      </c>
      <c r="H32" s="26"/>
      <c r="I32" s="26"/>
      <c r="J32" s="26"/>
      <c r="K32" s="26"/>
      <c r="L32" s="51">
        <v>4</v>
      </c>
      <c r="M32" s="69">
        <f t="shared" ref="M32" si="10">D32/C32</f>
        <v>3.1468531468531472E-2</v>
      </c>
    </row>
    <row r="33" spans="1:13" x14ac:dyDescent="0.25">
      <c r="A33" s="21" t="s">
        <v>23</v>
      </c>
      <c r="B33" s="22" t="s">
        <v>61</v>
      </c>
      <c r="C33" s="61">
        <v>1741</v>
      </c>
      <c r="D33" s="25">
        <f t="shared" si="9"/>
        <v>76</v>
      </c>
      <c r="E33" s="26">
        <v>21</v>
      </c>
      <c r="F33" s="26">
        <v>12</v>
      </c>
      <c r="G33" s="26">
        <v>38</v>
      </c>
      <c r="H33" s="26"/>
      <c r="I33" s="26"/>
      <c r="J33" s="26"/>
      <c r="K33" s="26"/>
      <c r="L33" s="51">
        <v>5</v>
      </c>
      <c r="M33" s="69">
        <f t="shared" si="2"/>
        <v>4.3653072946582425E-2</v>
      </c>
    </row>
    <row r="34" spans="1:13" x14ac:dyDescent="0.25">
      <c r="A34" s="21" t="s">
        <v>40</v>
      </c>
      <c r="B34" s="22" t="s">
        <v>48</v>
      </c>
      <c r="C34" s="61">
        <v>1857</v>
      </c>
      <c r="D34" s="25">
        <f t="shared" si="9"/>
        <v>10</v>
      </c>
      <c r="E34" s="26"/>
      <c r="F34" s="26">
        <v>3</v>
      </c>
      <c r="G34" s="26"/>
      <c r="H34" s="26">
        <v>2</v>
      </c>
      <c r="I34" s="26"/>
      <c r="J34" s="26"/>
      <c r="K34" s="26">
        <v>3</v>
      </c>
      <c r="L34" s="51">
        <v>2</v>
      </c>
      <c r="M34" s="69">
        <f t="shared" si="2"/>
        <v>5.3850296176628969E-3</v>
      </c>
    </row>
    <row r="35" spans="1:13" ht="16.5" thickBot="1" x14ac:dyDescent="0.3">
      <c r="A35" s="27" t="s">
        <v>24</v>
      </c>
      <c r="B35" s="28" t="s">
        <v>62</v>
      </c>
      <c r="C35" s="65">
        <v>3096</v>
      </c>
      <c r="D35" s="35">
        <f t="shared" si="9"/>
        <v>50</v>
      </c>
      <c r="E35" s="36">
        <v>14</v>
      </c>
      <c r="F35" s="36">
        <v>22</v>
      </c>
      <c r="G35" s="36">
        <v>2</v>
      </c>
      <c r="H35" s="36">
        <v>5</v>
      </c>
      <c r="I35" s="36"/>
      <c r="J35" s="36"/>
      <c r="K35" s="36">
        <v>3</v>
      </c>
      <c r="L35" s="55">
        <v>4</v>
      </c>
      <c r="M35" s="70">
        <f t="shared" si="2"/>
        <v>1.614987080103359E-2</v>
      </c>
    </row>
    <row r="36" spans="1:13" s="16" customFormat="1" x14ac:dyDescent="0.25">
      <c r="A36" s="17" t="s">
        <v>144</v>
      </c>
      <c r="B36" s="18"/>
      <c r="C36" s="63">
        <f>SUM(C37:C43)</f>
        <v>7877</v>
      </c>
      <c r="D36" s="31">
        <f t="shared" ref="D36:L36" si="11">SUM(D37:D43)</f>
        <v>77</v>
      </c>
      <c r="E36" s="32">
        <f t="shared" si="11"/>
        <v>0</v>
      </c>
      <c r="F36" s="32">
        <f t="shared" si="11"/>
        <v>18</v>
      </c>
      <c r="G36" s="32">
        <f t="shared" si="11"/>
        <v>43</v>
      </c>
      <c r="H36" s="32">
        <f t="shared" si="11"/>
        <v>8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53">
        <f t="shared" si="11"/>
        <v>8</v>
      </c>
      <c r="M36" s="68">
        <f t="shared" si="2"/>
        <v>9.7752951631331717E-3</v>
      </c>
    </row>
    <row r="37" spans="1:13" x14ac:dyDescent="0.25">
      <c r="A37" s="21" t="s">
        <v>35</v>
      </c>
      <c r="B37" s="22" t="s">
        <v>42</v>
      </c>
      <c r="C37" s="61">
        <v>1836</v>
      </c>
      <c r="D37" s="25">
        <f t="shared" ref="D37:D43" si="12">E37+F37+G37+H37+I37+J37+K37+L37</f>
        <v>6</v>
      </c>
      <c r="E37" s="26"/>
      <c r="F37" s="26">
        <v>4</v>
      </c>
      <c r="G37" s="26">
        <v>1</v>
      </c>
      <c r="H37" s="26">
        <v>1</v>
      </c>
      <c r="I37" s="26"/>
      <c r="J37" s="26"/>
      <c r="K37" s="26"/>
      <c r="L37" s="51"/>
      <c r="M37" s="69">
        <f t="shared" si="2"/>
        <v>3.2679738562091504E-3</v>
      </c>
    </row>
    <row r="38" spans="1:13" x14ac:dyDescent="0.25">
      <c r="A38" s="21" t="s">
        <v>36</v>
      </c>
      <c r="B38" s="22" t="s">
        <v>43</v>
      </c>
      <c r="C38" s="61">
        <v>1124</v>
      </c>
      <c r="D38" s="25">
        <f t="shared" si="12"/>
        <v>20</v>
      </c>
      <c r="E38" s="26"/>
      <c r="F38" s="26">
        <v>9</v>
      </c>
      <c r="G38" s="26">
        <v>9</v>
      </c>
      <c r="H38" s="26">
        <v>1</v>
      </c>
      <c r="I38" s="26"/>
      <c r="J38" s="26"/>
      <c r="K38" s="26"/>
      <c r="L38" s="51">
        <v>1</v>
      </c>
      <c r="M38" s="69">
        <f t="shared" si="2"/>
        <v>1.7793594306049824E-2</v>
      </c>
    </row>
    <row r="39" spans="1:13" x14ac:dyDescent="0.25">
      <c r="A39" s="21" t="s">
        <v>139</v>
      </c>
      <c r="B39" s="22" t="s">
        <v>138</v>
      </c>
      <c r="C39" s="61">
        <v>715</v>
      </c>
      <c r="D39" s="25">
        <f t="shared" si="12"/>
        <v>6</v>
      </c>
      <c r="E39" s="26"/>
      <c r="F39" s="26">
        <v>1</v>
      </c>
      <c r="G39" s="26">
        <v>4</v>
      </c>
      <c r="H39" s="26">
        <v>1</v>
      </c>
      <c r="I39" s="26"/>
      <c r="J39" s="26"/>
      <c r="K39" s="26"/>
      <c r="L39" s="51"/>
      <c r="M39" s="69">
        <f t="shared" si="2"/>
        <v>8.3916083916083916E-3</v>
      </c>
    </row>
    <row r="40" spans="1:13" x14ac:dyDescent="0.25">
      <c r="A40" s="21" t="s">
        <v>37</v>
      </c>
      <c r="B40" s="22" t="s">
        <v>44</v>
      </c>
      <c r="C40" s="61">
        <v>973</v>
      </c>
      <c r="D40" s="25">
        <f t="shared" si="12"/>
        <v>14</v>
      </c>
      <c r="E40" s="26"/>
      <c r="F40" s="26"/>
      <c r="G40" s="26">
        <v>11</v>
      </c>
      <c r="H40" s="26"/>
      <c r="I40" s="26"/>
      <c r="J40" s="26"/>
      <c r="K40" s="26"/>
      <c r="L40" s="51">
        <v>3</v>
      </c>
      <c r="M40" s="69">
        <f t="shared" si="2"/>
        <v>1.4388489208633094E-2</v>
      </c>
    </row>
    <row r="41" spans="1:13" x14ac:dyDescent="0.25">
      <c r="A41" s="21" t="s">
        <v>38</v>
      </c>
      <c r="B41" s="22" t="s">
        <v>45</v>
      </c>
      <c r="C41" s="61">
        <v>2226</v>
      </c>
      <c r="D41" s="25">
        <f t="shared" si="12"/>
        <v>21</v>
      </c>
      <c r="E41" s="26"/>
      <c r="F41" s="26">
        <v>2</v>
      </c>
      <c r="G41" s="26">
        <v>15</v>
      </c>
      <c r="H41" s="26"/>
      <c r="I41" s="26"/>
      <c r="J41" s="26"/>
      <c r="K41" s="26"/>
      <c r="L41" s="51">
        <v>4</v>
      </c>
      <c r="M41" s="69">
        <f t="shared" si="2"/>
        <v>9.433962264150943E-3</v>
      </c>
    </row>
    <row r="42" spans="1:13" x14ac:dyDescent="0.25">
      <c r="A42" s="21" t="s">
        <v>39</v>
      </c>
      <c r="B42" s="22" t="s">
        <v>46</v>
      </c>
      <c r="C42" s="61">
        <v>109</v>
      </c>
      <c r="D42" s="25">
        <f t="shared" si="12"/>
        <v>2</v>
      </c>
      <c r="E42" s="26"/>
      <c r="F42" s="26"/>
      <c r="G42" s="26">
        <v>2</v>
      </c>
      <c r="H42" s="26"/>
      <c r="I42" s="26"/>
      <c r="J42" s="26"/>
      <c r="K42" s="26"/>
      <c r="L42" s="51"/>
      <c r="M42" s="69">
        <f t="shared" si="2"/>
        <v>1.834862385321101E-2</v>
      </c>
    </row>
    <row r="43" spans="1:13" ht="16.5" thickBot="1" x14ac:dyDescent="0.3">
      <c r="A43" s="27" t="s">
        <v>41</v>
      </c>
      <c r="B43" s="28" t="s">
        <v>47</v>
      </c>
      <c r="C43" s="62">
        <v>894</v>
      </c>
      <c r="D43" s="29">
        <f t="shared" si="12"/>
        <v>8</v>
      </c>
      <c r="E43" s="30"/>
      <c r="F43" s="30">
        <v>2</v>
      </c>
      <c r="G43" s="30">
        <v>1</v>
      </c>
      <c r="H43" s="30">
        <v>5</v>
      </c>
      <c r="I43" s="30"/>
      <c r="J43" s="30"/>
      <c r="K43" s="30"/>
      <c r="L43" s="52"/>
      <c r="M43" s="70">
        <f t="shared" si="2"/>
        <v>8.948545861297539E-3</v>
      </c>
    </row>
    <row r="44" spans="1:13" s="16" customFormat="1" x14ac:dyDescent="0.25">
      <c r="A44" s="17" t="s">
        <v>145</v>
      </c>
      <c r="B44" s="18"/>
      <c r="C44" s="63">
        <f t="shared" ref="C44:L44" si="13">SUM(C46:C46)</f>
        <v>7423</v>
      </c>
      <c r="D44" s="31">
        <f t="shared" si="13"/>
        <v>48</v>
      </c>
      <c r="E44" s="32">
        <f t="shared" si="13"/>
        <v>44</v>
      </c>
      <c r="F44" s="32">
        <f t="shared" si="13"/>
        <v>1</v>
      </c>
      <c r="G44" s="32">
        <f t="shared" si="13"/>
        <v>0</v>
      </c>
      <c r="H44" s="32">
        <f t="shared" si="13"/>
        <v>0</v>
      </c>
      <c r="I44" s="32">
        <f t="shared" si="13"/>
        <v>3</v>
      </c>
      <c r="J44" s="32">
        <f t="shared" si="13"/>
        <v>0</v>
      </c>
      <c r="K44" s="32">
        <f t="shared" si="13"/>
        <v>0</v>
      </c>
      <c r="L44" s="53">
        <f t="shared" si="13"/>
        <v>0</v>
      </c>
      <c r="M44" s="68">
        <f t="shared" si="2"/>
        <v>6.4663882527280078E-3</v>
      </c>
    </row>
    <row r="45" spans="1:13" x14ac:dyDescent="0.25">
      <c r="A45" s="21" t="s">
        <v>146</v>
      </c>
      <c r="B45" s="22" t="s">
        <v>73</v>
      </c>
      <c r="C45" s="60">
        <v>5177</v>
      </c>
      <c r="D45" s="23">
        <f>E45+F45+G45+H45+I45+J45+K45+L45</f>
        <v>13</v>
      </c>
      <c r="E45" s="24">
        <v>7</v>
      </c>
      <c r="F45" s="24">
        <v>3</v>
      </c>
      <c r="G45" s="24">
        <v>1</v>
      </c>
      <c r="H45" s="24"/>
      <c r="I45" s="24"/>
      <c r="J45" s="24"/>
      <c r="K45" s="24"/>
      <c r="L45" s="50">
        <v>2</v>
      </c>
      <c r="M45" s="69">
        <f>D45/C45</f>
        <v>2.511106818620823E-3</v>
      </c>
    </row>
    <row r="46" spans="1:13" x14ac:dyDescent="0.25">
      <c r="A46" s="21" t="s">
        <v>30</v>
      </c>
      <c r="B46" s="22" t="s">
        <v>76</v>
      </c>
      <c r="C46" s="61">
        <v>7423</v>
      </c>
      <c r="D46" s="25">
        <f t="shared" ref="D46" si="14">E46+F46+G46+H46+I46+J46+K46+L46</f>
        <v>48</v>
      </c>
      <c r="E46" s="26">
        <v>44</v>
      </c>
      <c r="F46" s="26">
        <v>1</v>
      </c>
      <c r="G46" s="26"/>
      <c r="H46" s="26"/>
      <c r="I46" s="26">
        <v>3</v>
      </c>
      <c r="J46" s="26"/>
      <c r="K46" s="26"/>
      <c r="L46" s="51"/>
      <c r="M46" s="69">
        <f t="shared" si="2"/>
        <v>6.4663882527280078E-3</v>
      </c>
    </row>
    <row r="47" spans="1:13" ht="16.5" thickBot="1" x14ac:dyDescent="0.3">
      <c r="A47" s="74" t="s">
        <v>34</v>
      </c>
      <c r="B47" s="75" t="s">
        <v>80</v>
      </c>
      <c r="C47" s="76">
        <v>6911</v>
      </c>
      <c r="D47" s="77">
        <f>E47+F47+G47+H47+I47+J47+K47+L47</f>
        <v>50</v>
      </c>
      <c r="E47" s="78">
        <v>25</v>
      </c>
      <c r="F47" s="78">
        <v>8</v>
      </c>
      <c r="G47" s="78">
        <v>10</v>
      </c>
      <c r="H47" s="78">
        <v>4</v>
      </c>
      <c r="I47" s="78">
        <v>1</v>
      </c>
      <c r="J47" s="78"/>
      <c r="K47" s="78"/>
      <c r="L47" s="79">
        <v>2</v>
      </c>
      <c r="M47" s="80">
        <f>D47/C47</f>
        <v>7.2348430039068153E-3</v>
      </c>
    </row>
    <row r="48" spans="1:13" s="16" customFormat="1" x14ac:dyDescent="0.25">
      <c r="A48" s="17" t="s">
        <v>147</v>
      </c>
      <c r="B48" s="18"/>
      <c r="C48" s="63">
        <f>SUM(C49:C56)</f>
        <v>25174</v>
      </c>
      <c r="D48" s="31">
        <f t="shared" ref="D48:L48" si="15">SUM(D49:D56)</f>
        <v>333</v>
      </c>
      <c r="E48" s="32">
        <f t="shared" si="15"/>
        <v>176</v>
      </c>
      <c r="F48" s="32">
        <f t="shared" si="15"/>
        <v>39</v>
      </c>
      <c r="G48" s="32">
        <f t="shared" si="15"/>
        <v>56</v>
      </c>
      <c r="H48" s="32">
        <f t="shared" si="15"/>
        <v>5</v>
      </c>
      <c r="I48" s="32">
        <f t="shared" si="15"/>
        <v>3</v>
      </c>
      <c r="J48" s="32">
        <f t="shared" si="15"/>
        <v>0</v>
      </c>
      <c r="K48" s="32">
        <f t="shared" si="15"/>
        <v>9</v>
      </c>
      <c r="L48" s="53">
        <f t="shared" si="15"/>
        <v>45</v>
      </c>
      <c r="M48" s="68">
        <f t="shared" si="2"/>
        <v>1.3227933582267419E-2</v>
      </c>
    </row>
    <row r="49" spans="1:13" x14ac:dyDescent="0.25">
      <c r="A49" s="21" t="s">
        <v>25</v>
      </c>
      <c r="B49" s="22" t="s">
        <v>71</v>
      </c>
      <c r="C49" s="61">
        <v>149</v>
      </c>
      <c r="D49" s="25">
        <f t="shared" ref="D49:D56" si="16">E49+F49+G49+H49+I49+J49+K49+L49</f>
        <v>2</v>
      </c>
      <c r="E49" s="26"/>
      <c r="F49" s="26"/>
      <c r="G49" s="26">
        <v>1</v>
      </c>
      <c r="H49" s="26"/>
      <c r="I49" s="26"/>
      <c r="J49" s="26"/>
      <c r="K49" s="26"/>
      <c r="L49" s="51">
        <v>1</v>
      </c>
      <c r="M49" s="69">
        <f t="shared" si="2"/>
        <v>1.3422818791946308E-2</v>
      </c>
    </row>
    <row r="50" spans="1:13" x14ac:dyDescent="0.25">
      <c r="A50" s="21" t="s">
        <v>26</v>
      </c>
      <c r="B50" s="22" t="s">
        <v>70</v>
      </c>
      <c r="C50" s="61">
        <v>525</v>
      </c>
      <c r="D50" s="25">
        <f t="shared" si="16"/>
        <v>4</v>
      </c>
      <c r="E50" s="26"/>
      <c r="F50" s="26"/>
      <c r="G50" s="26"/>
      <c r="H50" s="26"/>
      <c r="I50" s="26"/>
      <c r="J50" s="26"/>
      <c r="K50" s="26"/>
      <c r="L50" s="51">
        <v>4</v>
      </c>
      <c r="M50" s="69">
        <f t="shared" si="2"/>
        <v>7.619047619047619E-3</v>
      </c>
    </row>
    <row r="51" spans="1:13" x14ac:dyDescent="0.25">
      <c r="A51" s="21" t="s">
        <v>27</v>
      </c>
      <c r="B51" s="22" t="s">
        <v>72</v>
      </c>
      <c r="C51" s="61">
        <v>3926</v>
      </c>
      <c r="D51" s="25">
        <f t="shared" si="16"/>
        <v>59</v>
      </c>
      <c r="E51" s="26">
        <v>40</v>
      </c>
      <c r="F51" s="26"/>
      <c r="G51" s="26">
        <v>14</v>
      </c>
      <c r="H51" s="26"/>
      <c r="I51" s="26">
        <v>1</v>
      </c>
      <c r="J51" s="26"/>
      <c r="K51" s="26"/>
      <c r="L51" s="51">
        <v>4</v>
      </c>
      <c r="M51" s="69">
        <f t="shared" si="2"/>
        <v>1.5028018339276618E-2</v>
      </c>
    </row>
    <row r="52" spans="1:13" x14ac:dyDescent="0.25">
      <c r="A52" s="21" t="s">
        <v>28</v>
      </c>
      <c r="B52" s="22" t="s">
        <v>74</v>
      </c>
      <c r="C52" s="61">
        <v>1946</v>
      </c>
      <c r="D52" s="25">
        <f t="shared" si="16"/>
        <v>39</v>
      </c>
      <c r="E52" s="26">
        <v>12</v>
      </c>
      <c r="F52" s="26">
        <v>2</v>
      </c>
      <c r="G52" s="26">
        <v>22</v>
      </c>
      <c r="H52" s="26"/>
      <c r="I52" s="26"/>
      <c r="J52" s="26"/>
      <c r="K52" s="26"/>
      <c r="L52" s="51">
        <v>3</v>
      </c>
      <c r="M52" s="69">
        <f t="shared" si="2"/>
        <v>2.0041109969167522E-2</v>
      </c>
    </row>
    <row r="53" spans="1:13" x14ac:dyDescent="0.25">
      <c r="A53" s="21" t="s">
        <v>29</v>
      </c>
      <c r="B53" s="22" t="s">
        <v>75</v>
      </c>
      <c r="C53" s="61">
        <v>3865</v>
      </c>
      <c r="D53" s="25">
        <f t="shared" si="16"/>
        <v>29</v>
      </c>
      <c r="E53" s="26">
        <v>7</v>
      </c>
      <c r="F53" s="26">
        <v>12</v>
      </c>
      <c r="G53" s="26">
        <v>1</v>
      </c>
      <c r="H53" s="26">
        <v>1</v>
      </c>
      <c r="I53" s="26"/>
      <c r="J53" s="26"/>
      <c r="K53" s="26">
        <v>7</v>
      </c>
      <c r="L53" s="51">
        <v>1</v>
      </c>
      <c r="M53" s="69">
        <f t="shared" si="2"/>
        <v>7.5032341526520049E-3</v>
      </c>
    </row>
    <row r="54" spans="1:13" x14ac:dyDescent="0.25">
      <c r="A54" s="21" t="s">
        <v>31</v>
      </c>
      <c r="B54" s="22" t="s">
        <v>77</v>
      </c>
      <c r="C54" s="61">
        <v>7298</v>
      </c>
      <c r="D54" s="25">
        <f t="shared" si="16"/>
        <v>103</v>
      </c>
      <c r="E54" s="26">
        <v>58</v>
      </c>
      <c r="F54" s="26">
        <v>22</v>
      </c>
      <c r="G54" s="26">
        <v>2</v>
      </c>
      <c r="H54" s="26">
        <v>1</v>
      </c>
      <c r="I54" s="26"/>
      <c r="J54" s="26"/>
      <c r="K54" s="26">
        <v>1</v>
      </c>
      <c r="L54" s="51">
        <v>19</v>
      </c>
      <c r="M54" s="69">
        <f t="shared" si="2"/>
        <v>1.4113455741298986E-2</v>
      </c>
    </row>
    <row r="55" spans="1:13" x14ac:dyDescent="0.25">
      <c r="A55" s="21" t="s">
        <v>32</v>
      </c>
      <c r="B55" s="22" t="s">
        <v>78</v>
      </c>
      <c r="C55" s="61">
        <v>3531</v>
      </c>
      <c r="D55" s="25">
        <f t="shared" si="16"/>
        <v>36</v>
      </c>
      <c r="E55" s="26">
        <v>18</v>
      </c>
      <c r="F55" s="26">
        <v>3</v>
      </c>
      <c r="G55" s="26">
        <v>6</v>
      </c>
      <c r="H55" s="26">
        <v>2</v>
      </c>
      <c r="I55" s="26">
        <v>1</v>
      </c>
      <c r="J55" s="26"/>
      <c r="K55" s="26">
        <v>1</v>
      </c>
      <c r="L55" s="51">
        <v>5</v>
      </c>
      <c r="M55" s="69">
        <f t="shared" si="2"/>
        <v>1.0195412064570943E-2</v>
      </c>
    </row>
    <row r="56" spans="1:13" ht="16.5" thickBot="1" x14ac:dyDescent="0.3">
      <c r="A56" s="27" t="s">
        <v>33</v>
      </c>
      <c r="B56" s="28" t="s">
        <v>79</v>
      </c>
      <c r="C56" s="62">
        <v>3934</v>
      </c>
      <c r="D56" s="29">
        <f t="shared" si="16"/>
        <v>61</v>
      </c>
      <c r="E56" s="30">
        <v>41</v>
      </c>
      <c r="F56" s="30"/>
      <c r="G56" s="30">
        <v>10</v>
      </c>
      <c r="H56" s="30">
        <v>1</v>
      </c>
      <c r="I56" s="30">
        <v>1</v>
      </c>
      <c r="J56" s="30"/>
      <c r="K56" s="30"/>
      <c r="L56" s="52">
        <v>8</v>
      </c>
      <c r="M56" s="70">
        <f t="shared" si="2"/>
        <v>1.5505846466700559E-2</v>
      </c>
    </row>
    <row r="58" spans="1:13" ht="15.75" customHeight="1" x14ac:dyDescent="0.25">
      <c r="A58" s="92" t="s">
        <v>132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</row>
    <row r="59" spans="1:13" x14ac:dyDescent="0.25">
      <c r="A59" s="56" t="s">
        <v>173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</sheetData>
  <autoFilter ref="A8:E8"/>
  <mergeCells count="8">
    <mergeCell ref="A1:M2"/>
    <mergeCell ref="M6:M7"/>
    <mergeCell ref="D6:L6"/>
    <mergeCell ref="B3:M3"/>
    <mergeCell ref="A58:M58"/>
    <mergeCell ref="A6:A7"/>
    <mergeCell ref="B6:B7"/>
    <mergeCell ref="C6:C7"/>
  </mergeCells>
  <pageMargins left="0.23622047244094491" right="0.23622047244094491" top="0.15748031496062992" bottom="0.15748031496062992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4" zoomScaleNormal="100" workbookViewId="0">
      <selection activeCell="B12" sqref="B12:B41"/>
    </sheetView>
  </sheetViews>
  <sheetFormatPr defaultRowHeight="15" x14ac:dyDescent="0.25"/>
  <cols>
    <col min="1" max="1" width="26.7109375" style="1" customWidth="1"/>
    <col min="2" max="2" width="164.42578125" style="1" customWidth="1"/>
    <col min="3" max="16384" width="9.140625" style="1"/>
  </cols>
  <sheetData>
    <row r="1" spans="1:2" ht="15.75" thickBot="1" x14ac:dyDescent="0.3">
      <c r="A1" s="2" t="s">
        <v>82</v>
      </c>
      <c r="B1" s="3" t="s">
        <v>105</v>
      </c>
    </row>
    <row r="2" spans="1:2" ht="15.75" thickBot="1" x14ac:dyDescent="0.3">
      <c r="A2" s="4" t="s">
        <v>83</v>
      </c>
      <c r="B2" s="5" t="s">
        <v>106</v>
      </c>
    </row>
    <row r="3" spans="1:2" x14ac:dyDescent="0.25">
      <c r="A3" s="102" t="s">
        <v>84</v>
      </c>
      <c r="B3" s="10" t="s">
        <v>129</v>
      </c>
    </row>
    <row r="4" spans="1:2" ht="15.75" thickBot="1" x14ac:dyDescent="0.3">
      <c r="A4" s="103"/>
      <c r="B4" s="11" t="s">
        <v>130</v>
      </c>
    </row>
    <row r="5" spans="1:2" ht="15.75" thickBot="1" x14ac:dyDescent="0.3">
      <c r="A5" s="4" t="s">
        <v>85</v>
      </c>
      <c r="B5" s="5" t="s">
        <v>107</v>
      </c>
    </row>
    <row r="6" spans="1:2" ht="15.75" thickBot="1" x14ac:dyDescent="0.3">
      <c r="A6" s="4" t="s">
        <v>86</v>
      </c>
      <c r="B6" s="5" t="s">
        <v>108</v>
      </c>
    </row>
    <row r="7" spans="1:2" ht="15.75" thickBot="1" x14ac:dyDescent="0.3">
      <c r="A7" s="4" t="s">
        <v>87</v>
      </c>
      <c r="B7" s="5" t="s">
        <v>109</v>
      </c>
    </row>
    <row r="8" spans="1:2" ht="15.75" thickBot="1" x14ac:dyDescent="0.3">
      <c r="A8" s="4" t="s">
        <v>88</v>
      </c>
      <c r="B8" s="5" t="s">
        <v>110</v>
      </c>
    </row>
    <row r="9" spans="1:2" ht="15.75" thickBot="1" x14ac:dyDescent="0.3">
      <c r="A9" s="4" t="s">
        <v>89</v>
      </c>
      <c r="B9" s="5" t="s">
        <v>111</v>
      </c>
    </row>
    <row r="10" spans="1:2" x14ac:dyDescent="0.25">
      <c r="A10" s="99" t="s">
        <v>90</v>
      </c>
      <c r="B10" s="6" t="s">
        <v>112</v>
      </c>
    </row>
    <row r="11" spans="1:2" x14ac:dyDescent="0.25">
      <c r="A11" s="101"/>
      <c r="B11" s="6" t="s">
        <v>113</v>
      </c>
    </row>
    <row r="12" spans="1:2" x14ac:dyDescent="0.25">
      <c r="A12" s="101"/>
      <c r="B12" s="72" t="s">
        <v>114</v>
      </c>
    </row>
    <row r="13" spans="1:2" x14ac:dyDescent="0.25">
      <c r="A13" s="101"/>
      <c r="B13" s="72" t="s">
        <v>117</v>
      </c>
    </row>
    <row r="14" spans="1:2" x14ac:dyDescent="0.25">
      <c r="A14" s="101"/>
      <c r="B14" s="72" t="s">
        <v>115</v>
      </c>
    </row>
    <row r="15" spans="1:2" x14ac:dyDescent="0.25">
      <c r="A15" s="101"/>
      <c r="B15" s="72" t="s">
        <v>116</v>
      </c>
    </row>
    <row r="16" spans="1:2" x14ac:dyDescent="0.25">
      <c r="A16" s="101"/>
      <c r="B16" s="72" t="s">
        <v>118</v>
      </c>
    </row>
    <row r="17" spans="1:2" x14ac:dyDescent="0.25">
      <c r="A17" s="101"/>
      <c r="B17" s="72" t="s">
        <v>134</v>
      </c>
    </row>
    <row r="18" spans="1:2" x14ac:dyDescent="0.25">
      <c r="A18" s="101"/>
      <c r="B18" s="72" t="s">
        <v>135</v>
      </c>
    </row>
    <row r="19" spans="1:2" x14ac:dyDescent="0.25">
      <c r="A19" s="101"/>
      <c r="B19" s="72" t="s">
        <v>136</v>
      </c>
    </row>
    <row r="20" spans="1:2" x14ac:dyDescent="0.25">
      <c r="A20" s="101"/>
      <c r="B20" s="72" t="s">
        <v>137</v>
      </c>
    </row>
    <row r="21" spans="1:2" x14ac:dyDescent="0.25">
      <c r="A21" s="101"/>
      <c r="B21" s="72" t="s">
        <v>119</v>
      </c>
    </row>
    <row r="22" spans="1:2" x14ac:dyDescent="0.25">
      <c r="A22" s="101"/>
      <c r="B22" s="72" t="s">
        <v>120</v>
      </c>
    </row>
    <row r="23" spans="1:2" x14ac:dyDescent="0.25">
      <c r="A23" s="101"/>
      <c r="B23" s="72" t="s">
        <v>121</v>
      </c>
    </row>
    <row r="24" spans="1:2" x14ac:dyDescent="0.25">
      <c r="A24" s="101"/>
      <c r="B24" s="72" t="s">
        <v>148</v>
      </c>
    </row>
    <row r="25" spans="1:2" x14ac:dyDescent="0.25">
      <c r="A25" s="101"/>
      <c r="B25" s="72" t="s">
        <v>122</v>
      </c>
    </row>
    <row r="26" spans="1:2" x14ac:dyDescent="0.25">
      <c r="A26" s="101"/>
      <c r="B26" s="72" t="s">
        <v>167</v>
      </c>
    </row>
    <row r="27" spans="1:2" x14ac:dyDescent="0.25">
      <c r="A27" s="101"/>
      <c r="B27" s="72" t="s">
        <v>123</v>
      </c>
    </row>
    <row r="28" spans="1:2" x14ac:dyDescent="0.25">
      <c r="A28" s="101"/>
      <c r="B28" s="72" t="s">
        <v>149</v>
      </c>
    </row>
    <row r="29" spans="1:2" x14ac:dyDescent="0.25">
      <c r="A29" s="101"/>
      <c r="B29" s="72" t="s">
        <v>150</v>
      </c>
    </row>
    <row r="30" spans="1:2" x14ac:dyDescent="0.25">
      <c r="A30" s="101"/>
      <c r="B30" s="72" t="s">
        <v>151</v>
      </c>
    </row>
    <row r="31" spans="1:2" x14ac:dyDescent="0.25">
      <c r="A31" s="101"/>
      <c r="B31" s="72" t="s">
        <v>169</v>
      </c>
    </row>
    <row r="32" spans="1:2" x14ac:dyDescent="0.25">
      <c r="A32" s="101"/>
      <c r="B32" s="72" t="s">
        <v>152</v>
      </c>
    </row>
    <row r="33" spans="1:2" x14ac:dyDescent="0.25">
      <c r="A33" s="101"/>
      <c r="B33" s="72" t="s">
        <v>170</v>
      </c>
    </row>
    <row r="34" spans="1:2" x14ac:dyDescent="0.25">
      <c r="A34" s="101"/>
      <c r="B34" s="72" t="s">
        <v>153</v>
      </c>
    </row>
    <row r="35" spans="1:2" x14ac:dyDescent="0.25">
      <c r="A35" s="101"/>
      <c r="B35" s="72" t="s">
        <v>171</v>
      </c>
    </row>
    <row r="36" spans="1:2" x14ac:dyDescent="0.25">
      <c r="A36" s="101"/>
      <c r="B36" s="72" t="s">
        <v>172</v>
      </c>
    </row>
    <row r="37" spans="1:2" x14ac:dyDescent="0.25">
      <c r="A37" s="101"/>
      <c r="B37" s="72" t="s">
        <v>124</v>
      </c>
    </row>
    <row r="38" spans="1:2" x14ac:dyDescent="0.25">
      <c r="A38" s="101"/>
      <c r="B38" s="72" t="s">
        <v>126</v>
      </c>
    </row>
    <row r="39" spans="1:2" x14ac:dyDescent="0.25">
      <c r="A39" s="101"/>
      <c r="B39" s="72" t="s">
        <v>125</v>
      </c>
    </row>
    <row r="40" spans="1:2" x14ac:dyDescent="0.25">
      <c r="A40" s="101"/>
      <c r="B40" s="73" t="s">
        <v>168</v>
      </c>
    </row>
    <row r="41" spans="1:2" ht="15.75" thickBot="1" x14ac:dyDescent="0.3">
      <c r="A41" s="100"/>
      <c r="B41" s="11" t="s">
        <v>131</v>
      </c>
    </row>
    <row r="42" spans="1:2" ht="15.75" thickBot="1" x14ac:dyDescent="0.3">
      <c r="A42" s="4" t="s">
        <v>91</v>
      </c>
      <c r="B42" s="5" t="s">
        <v>92</v>
      </c>
    </row>
    <row r="43" spans="1:2" x14ac:dyDescent="0.25">
      <c r="A43" s="99" t="s">
        <v>93</v>
      </c>
      <c r="B43" s="7" t="s">
        <v>94</v>
      </c>
    </row>
    <row r="44" spans="1:2" ht="15.75" thickBot="1" x14ac:dyDescent="0.3">
      <c r="A44" s="100"/>
      <c r="B44" s="5" t="s">
        <v>127</v>
      </c>
    </row>
    <row r="45" spans="1:2" ht="15.75" thickBot="1" x14ac:dyDescent="0.3">
      <c r="A45" s="8" t="s">
        <v>95</v>
      </c>
      <c r="B45" s="9" t="s">
        <v>128</v>
      </c>
    </row>
    <row r="46" spans="1:2" x14ac:dyDescent="0.25">
      <c r="A46" s="99" t="s">
        <v>96</v>
      </c>
      <c r="B46" s="7" t="s">
        <v>94</v>
      </c>
    </row>
    <row r="47" spans="1:2" ht="15.75" thickBot="1" x14ac:dyDescent="0.3">
      <c r="A47" s="100"/>
      <c r="B47" s="5" t="s">
        <v>127</v>
      </c>
    </row>
    <row r="48" spans="1:2" x14ac:dyDescent="0.25">
      <c r="A48" s="99" t="s">
        <v>97</v>
      </c>
      <c r="B48" s="7" t="s">
        <v>94</v>
      </c>
    </row>
    <row r="49" spans="1:2" ht="15.75" thickBot="1" x14ac:dyDescent="0.3">
      <c r="A49" s="100"/>
      <c r="B49" s="5" t="s">
        <v>127</v>
      </c>
    </row>
    <row r="50" spans="1:2" ht="15.75" thickBot="1" x14ac:dyDescent="0.3">
      <c r="A50" s="4" t="s">
        <v>98</v>
      </c>
      <c r="B50" s="5" t="s">
        <v>99</v>
      </c>
    </row>
    <row r="51" spans="1:2" x14ac:dyDescent="0.25">
      <c r="A51" s="99" t="s">
        <v>100</v>
      </c>
      <c r="B51" s="7" t="s">
        <v>101</v>
      </c>
    </row>
    <row r="52" spans="1:2" x14ac:dyDescent="0.25">
      <c r="A52" s="101"/>
      <c r="B52" s="7" t="s">
        <v>102</v>
      </c>
    </row>
    <row r="53" spans="1:2" x14ac:dyDescent="0.25">
      <c r="A53" s="101"/>
      <c r="B53" s="7" t="s">
        <v>103</v>
      </c>
    </row>
    <row r="54" spans="1:2" ht="15.75" thickBot="1" x14ac:dyDescent="0.3">
      <c r="A54" s="100"/>
      <c r="B54" s="5" t="s">
        <v>104</v>
      </c>
    </row>
  </sheetData>
  <mergeCells count="6">
    <mergeCell ref="A43:A44"/>
    <mergeCell ref="A46:A47"/>
    <mergeCell ref="A48:A49"/>
    <mergeCell ref="A51:A54"/>
    <mergeCell ref="A3:A4"/>
    <mergeCell ref="A10:A41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Rehosp_2019_12M</vt:lpstr>
      <vt:lpstr>Metadati</vt:lpstr>
      <vt:lpstr>Rehosp_2019_12M!Print_Titles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2019-01-30T22:46:13Z</cp:lastPrinted>
  <dcterms:created xsi:type="dcterms:W3CDTF">2017-10-25T10:36:58Z</dcterms:created>
  <dcterms:modified xsi:type="dcterms:W3CDTF">2020-01-31T06:10:50Z</dcterms:modified>
</cp:coreProperties>
</file>